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2"/>
  <workbookPr/>
  <bookViews>
    <workbookView xWindow="0" yWindow="0" windowWidth="20400" windowHeight="7365" activeTab="2"/>
  </bookViews>
  <sheets>
    <sheet name="SPTB" sheetId="11" r:id="rId1"/>
    <sheet name="Honor" sheetId="6" r:id="rId2"/>
    <sheet name="Bahan" sheetId="2" r:id="rId3"/>
    <sheet name="Perjalanan" sheetId="3" r:id="rId4"/>
    <sheet name="rincian perjalanan" sheetId="4" r:id="rId5"/>
    <sheet name="Daf Pengeluaran riil" sheetId="5" r:id="rId6"/>
    <sheet name="SPPD format Depan" sheetId="9" r:id="rId7"/>
    <sheet name="SPPD format belakang" sheetId="10" r:id="rId8"/>
    <sheet name="Sheet1" sheetId="8" r:id="rId9"/>
  </sheets>
  <definedNames>
    <definedName name="_xlnm.Print_Area" localSheetId="1">Honor!$B$1:$V$34</definedName>
    <definedName name="_xlnm.Print_Area" localSheetId="7">'SPPD format belakang'!$C$2:$J$53</definedName>
    <definedName name="_xlnm.Print_Area" localSheetId="6">'SPPD format Depan'!$C$2:$I$41</definedName>
  </definedNames>
  <calcPr calcId="144525"/>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Q41" i="11" l="1"/>
  <c r="Q42" i="11" s="1"/>
  <c r="Q44" i="11" s="1"/>
  <c r="Q40" i="11"/>
  <c r="Q25" i="11"/>
  <c r="Q27" i="11" s="1"/>
  <c r="K25" i="11"/>
  <c r="M23" i="11"/>
  <c r="L23" i="11"/>
  <c r="L22" i="11"/>
  <c r="M22" i="11" s="1"/>
  <c r="Q21" i="11"/>
  <c r="L21" i="11"/>
  <c r="M21" i="11" s="1"/>
  <c r="K20" i="11"/>
  <c r="L20" i="11" s="1"/>
  <c r="Q19" i="11"/>
  <c r="Q20" i="11" s="1"/>
  <c r="M19" i="11"/>
  <c r="L19" i="11"/>
  <c r="L12" i="11"/>
  <c r="L11" i="11"/>
  <c r="L13" i="11" s="1"/>
  <c r="H11" i="11"/>
  <c r="L25" i="11" l="1"/>
  <c r="M20" i="11"/>
  <c r="M25" i="11" s="1"/>
  <c r="Q26" i="11"/>
  <c r="E15" i="6" l="1"/>
  <c r="N12" i="6"/>
  <c r="N13" i="6" s="1"/>
  <c r="X11" i="6"/>
  <c r="X12" i="6" s="1"/>
  <c r="H20" i="5" l="1"/>
  <c r="H15" i="5"/>
  <c r="G16" i="4"/>
  <c r="G15" i="4"/>
  <c r="G14" i="4"/>
  <c r="G13" i="4"/>
  <c r="G11" i="4"/>
  <c r="Y10" i="3"/>
  <c r="Z10" i="3" s="1"/>
  <c r="G10" i="4" s="1"/>
  <c r="Z9" i="3"/>
  <c r="Y9" i="3"/>
  <c r="E12" i="2"/>
  <c r="Z13" i="3" l="1"/>
  <c r="G18" i="4"/>
  <c r="E12" i="3" s="1"/>
</calcChain>
</file>

<file path=xl/sharedStrings.xml><?xml version="1.0" encoding="utf-8"?>
<sst xmlns="http://schemas.openxmlformats.org/spreadsheetml/2006/main" count="389" uniqueCount="183">
  <si>
    <t>KWITANSI / BUKTI PEMBAYARAN</t>
  </si>
  <si>
    <t>UNIT KERJA</t>
  </si>
  <si>
    <t>KODE UNIT</t>
  </si>
  <si>
    <t>RKAT</t>
  </si>
  <si>
    <t>AKUN DEBIT</t>
  </si>
  <si>
    <t>AKUN KREDIT</t>
  </si>
  <si>
    <t>NO BUKTI</t>
  </si>
  <si>
    <t>LPPM</t>
  </si>
  <si>
    <t>Sudah Terima dari</t>
  </si>
  <si>
    <t>:</t>
  </si>
  <si>
    <t>Banyaknya Uang</t>
  </si>
  <si>
    <t>Enam ratus dua belas ribu rupiah</t>
  </si>
  <si>
    <t>Untuk Pembayaran</t>
  </si>
  <si>
    <t>Jumlah Kotor (12 jam x @ Rp. 51.000)</t>
  </si>
  <si>
    <t xml:space="preserve">: </t>
  </si>
  <si>
    <t>Pajak PPh</t>
  </si>
  <si>
    <t>Jumlah bersih yang diterima</t>
  </si>
  <si>
    <t>Yang menerima,</t>
  </si>
  <si>
    <t>JUMLAH :</t>
  </si>
  <si>
    <t xml:space="preserve">Dr.Ir. No Name </t>
  </si>
  <si>
    <t>Barang/pekerjaan tersebut telah diterima/diselesaikan dengan lengkap &amp; baik</t>
  </si>
  <si>
    <t>Mengetahui,</t>
  </si>
  <si>
    <t>Ketua Peneliti</t>
  </si>
  <si>
    <t>..................................................</t>
  </si>
  <si>
    <t>NIP............................................</t>
  </si>
  <si>
    <t>Dua juta lima ratus ribu rupiah</t>
  </si>
  <si>
    <t>uang harian</t>
  </si>
  <si>
    <t>Tiket</t>
  </si>
  <si>
    <t>RINCIAN BIAYA PERJALANAN DINAS</t>
  </si>
  <si>
    <t xml:space="preserve">Lampiran SPD Nomor </t>
  </si>
  <si>
    <t>Tanggal</t>
  </si>
  <si>
    <t>NO</t>
  </si>
  <si>
    <t>PERINCIAN BIAYA</t>
  </si>
  <si>
    <t>JUMLAH (Rp)</t>
  </si>
  <si>
    <t>KETERANGAN</t>
  </si>
  <si>
    <t>Tiket pesawat PP  (Jakarta - Yogyakarta/Yogyakarta-Jakarta)</t>
  </si>
  <si>
    <t>Penginapan (2 mlm x Rp. 450.000)</t>
  </si>
  <si>
    <t>Transport :</t>
  </si>
  <si>
    <t>Terbilang : empat juta seratus tujuh puluh lima ribu rupiah</t>
  </si>
  <si>
    <t>Telah dibayar sejumlah uang</t>
  </si>
  <si>
    <t xml:space="preserve">Telah menerima jumlah uang </t>
  </si>
  <si>
    <t>sebesar : Rp.  4.175.000,-</t>
  </si>
  <si>
    <t>sebesar  Rp. 4.175.000,-</t>
  </si>
  <si>
    <t>Yang menerima/Pelaksana SPD</t>
  </si>
  <si>
    <t>…………………………………………………….</t>
  </si>
  <si>
    <t>NIP……………………………………………..</t>
  </si>
  <si>
    <t>NIP. ……………………………………………..</t>
  </si>
  <si>
    <t>Uang harian Daerah Solo Jateng (3 hr x Rp. 370.000)</t>
  </si>
  <si>
    <r>
      <t xml:space="preserve">- Taxi di tempat tujuan PP (2 kali x Rp. 60.000,-) </t>
    </r>
    <r>
      <rPr>
        <i/>
        <sz val="12"/>
        <color rgb="FFFF0000"/>
        <rFont val="Calibri"/>
        <family val="2"/>
        <scheme val="minor"/>
      </rPr>
      <t>harus ada bukti</t>
    </r>
  </si>
  <si>
    <r>
      <t>- Boarding pass Keberangkatan :</t>
    </r>
    <r>
      <rPr>
        <i/>
        <sz val="12"/>
        <color rgb="FFFF0000"/>
        <rFont val="Calibri"/>
        <family val="2"/>
        <scheme val="minor"/>
      </rPr>
      <t xml:space="preserve"> harus ada bukti</t>
    </r>
  </si>
  <si>
    <r>
      <t xml:space="preserve">- Boarding pass Kepulangan : </t>
    </r>
    <r>
      <rPr>
        <i/>
        <sz val="12"/>
        <color rgb="FFFF0000"/>
        <rFont val="Calibri"/>
        <family val="2"/>
        <scheme val="minor"/>
      </rPr>
      <t>harus ada bukti</t>
    </r>
  </si>
  <si>
    <r>
      <t xml:space="preserve">- Dambri PP (2 kali x Rp.40.000,-) : </t>
    </r>
    <r>
      <rPr>
        <i/>
        <sz val="12"/>
        <color rgb="FFFF0000"/>
        <rFont val="Calibri"/>
        <family val="2"/>
        <scheme val="minor"/>
      </rPr>
      <t>harus ada bukti</t>
    </r>
  </si>
  <si>
    <t>Empat juta enam ratus dua puluh tujuh ribu rupiah</t>
  </si>
  <si>
    <t>DAFTAR PENGELUARAN RIIL</t>
  </si>
  <si>
    <t>Yang bertanda tangan di bawah</t>
  </si>
  <si>
    <t>NIP</t>
  </si>
  <si>
    <t>Jabatan</t>
  </si>
  <si>
    <t>berdasarkan Surat Perjalanan Dinas (SPD) nomor : ………... Tanggal ……..……, dengan ini kami menyatakan dengan sesungguhnya bahwa :</t>
  </si>
  <si>
    <t>1.</t>
  </si>
  <si>
    <t xml:space="preserve">Biaya transport pegawai dan/atau biaya penginapan di bawah ini yang tidak dapat diperoleh bukti-bukti pengeluarannya, meliputi : </t>
  </si>
  <si>
    <t>2.</t>
  </si>
  <si>
    <t>Jumlah uang tersebut pada angka 1 di atas benar-benar dikeluarkan untuk pelaksanaan Perjalanan Dinas dimaksud dan apabila di kemudian hari terdapat kelebihan atas pembayaran, kami bersedia untuk menyetorkan kelebihan tersebut ke Kas Negara</t>
  </si>
  <si>
    <t>Demikian pernyataan ini kami buat dengan sebenarnya, untuk dipergunakan sebagaimana mestinya.</t>
  </si>
  <si>
    <t>Mengetahui/Menyetujui :</t>
  </si>
  <si>
    <t>………………………………………………..</t>
  </si>
  <si>
    <t>NIP. ………………………………………..</t>
  </si>
  <si>
    <t>Nama (Pelaksana SPD)</t>
  </si>
  <si>
    <t>…………………………………………………………………………………………………………………………</t>
  </si>
  <si>
    <t>Terbilang : lima puluh ribu rupiah</t>
  </si>
  <si>
    <t>………………………………………………</t>
  </si>
  <si>
    <t>NIP. ……………………………………….</t>
  </si>
  <si>
    <t>Mengetahui</t>
  </si>
  <si>
    <t>Dr.Ir. Prastowo, M.Eng</t>
  </si>
  <si>
    <t>Kementerian Negara / Lembaga</t>
  </si>
  <si>
    <t xml:space="preserve">Lembar ke </t>
  </si>
  <si>
    <t>INSTITUT PERTANIAN BOGOR</t>
  </si>
  <si>
    <t>Kode No</t>
  </si>
  <si>
    <t>Nomor</t>
  </si>
  <si>
    <t>SURAT PERJALANAN DINAS (SPD)</t>
  </si>
  <si>
    <t>Pejabat Pembuat Komitmen/Atasan Langsung</t>
  </si>
  <si>
    <t>Nama Pegawai yang melaksanakan perjalanan dinas</t>
  </si>
  <si>
    <t>a.</t>
  </si>
  <si>
    <t>Pangkat dan Golongan</t>
  </si>
  <si>
    <t>b.</t>
  </si>
  <si>
    <t>Jabatan/Instansi</t>
  </si>
  <si>
    <t>c.</t>
  </si>
  <si>
    <t>Tingkat Biaya Perjalanan Dinas</t>
  </si>
  <si>
    <t>Maksud Perjalanan Dinas</t>
  </si>
  <si>
    <t>Alat angkutan yang dipergunakan</t>
  </si>
  <si>
    <t>Tempat berangkat</t>
  </si>
  <si>
    <t>Tempat tujuan</t>
  </si>
  <si>
    <t>Lamanya Perjalanan Dinas</t>
  </si>
  <si>
    <t>Tanggal berangkat</t>
  </si>
  <si>
    <t>Tanggal harus kembali/tiba di tempat baru *)</t>
  </si>
  <si>
    <t>Pengikut : Nama</t>
  </si>
  <si>
    <t>Tanggal Lahir</t>
  </si>
  <si>
    <t>Keterangan</t>
  </si>
  <si>
    <t>3.</t>
  </si>
  <si>
    <t>4.</t>
  </si>
  <si>
    <t>5.</t>
  </si>
  <si>
    <t>Pembebanan Anggaran</t>
  </si>
  <si>
    <t>Instansi</t>
  </si>
  <si>
    <t>Institut Pertanian Bogor</t>
  </si>
  <si>
    <t>Akun</t>
  </si>
  <si>
    <t>Keterangan lain-lain</t>
  </si>
  <si>
    <t>Dikeluarkan di BOGOR</t>
  </si>
  <si>
    <t xml:space="preserve">Tanggal : </t>
  </si>
  <si>
    <t>a.n. Pejabat Pembuat Komitmen</t>
  </si>
  <si>
    <t>I.</t>
  </si>
  <si>
    <t>Berangkat dari</t>
  </si>
  <si>
    <t>(Tempat Kedudukan)</t>
  </si>
  <si>
    <t>Ke</t>
  </si>
  <si>
    <t>Pada Tanggal</t>
  </si>
  <si>
    <t>II.</t>
  </si>
  <si>
    <t>Tiba di</t>
  </si>
  <si>
    <t>Kepala</t>
  </si>
  <si>
    <t>III.</t>
  </si>
  <si>
    <t>(………………………………………………………………………..)</t>
  </si>
  <si>
    <t>IV.</t>
  </si>
  <si>
    <t>V.</t>
  </si>
  <si>
    <t>VI.</t>
  </si>
  <si>
    <t>VII.</t>
  </si>
  <si>
    <t>Catatan Lain-lain</t>
  </si>
  <si>
    <t>VIII.</t>
  </si>
  <si>
    <t>PERHATIAN :</t>
  </si>
  <si>
    <t>PPK yang menerbitkan SPPD, pegawai yang melakukan perjalanan dinas, para pejabat yang mengesahkan tanggal berangkat/tiba, serta bendahara pengeluaran bertanggung jawab berdasarkan peraturan-peraturan Keuangan Negara apabila negar menderita rugi akibat kesalahan, kelalaian, dan kealpaannya.</t>
  </si>
  <si>
    <t>SUMBER DANA</t>
  </si>
  <si>
    <t>PJPA / Rektor Institut Pertanian Bogor</t>
  </si>
  <si>
    <t>- Transport lokal di tempat tujuan (ojek)</t>
  </si>
  <si>
    <t>- Transport Darmaga - Baranangsing (angkutan umum)</t>
  </si>
  <si>
    <t>..............................................</t>
  </si>
  <si>
    <t>NIP.195802171987031004</t>
  </si>
  <si>
    <r>
      <rPr>
        <i/>
        <sz val="12"/>
        <color theme="1"/>
        <rFont val="Calibri"/>
        <family val="2"/>
        <scheme val="minor"/>
      </rPr>
      <t>Honor output kegiatan</t>
    </r>
    <r>
      <rPr>
        <sz val="12"/>
        <color theme="1"/>
        <rFont val="Calibri"/>
        <family val="2"/>
        <scheme val="minor"/>
      </rPr>
      <t xml:space="preserve"> </t>
    </r>
    <r>
      <rPr>
        <b/>
        <i/>
        <sz val="12"/>
        <color theme="1"/>
        <rFont val="Calibri"/>
        <family val="2"/>
        <scheme val="minor"/>
      </rPr>
      <t>pengujian sample</t>
    </r>
    <r>
      <rPr>
        <sz val="12"/>
        <color theme="1"/>
        <rFont val="Calibri"/>
        <family val="2"/>
        <scheme val="minor"/>
      </rPr>
      <t xml:space="preserve"> selama 12 jam untuk  penelitian …….</t>
    </r>
    <r>
      <rPr>
        <i/>
        <sz val="12"/>
        <color indexed="8"/>
        <rFont val="Calibri"/>
        <family val="2"/>
      </rPr>
      <t>(diisi judul penelitian)</t>
    </r>
    <r>
      <rPr>
        <sz val="12"/>
        <color indexed="8"/>
        <rFont val="Calibri"/>
        <family val="2"/>
      </rPr>
      <t>…………., sesuai Kontrak Nomor : ……</t>
    </r>
    <r>
      <rPr>
        <i/>
        <sz val="12"/>
        <color indexed="8"/>
        <rFont val="Calibri"/>
        <family val="2"/>
      </rPr>
      <t>(diisi no kontrak)</t>
    </r>
    <r>
      <rPr>
        <sz val="12"/>
        <color indexed="8"/>
        <rFont val="Calibri"/>
        <family val="2"/>
      </rPr>
      <t xml:space="preserve">…., dalam rangka pelaksanaan kegiatan Penelitian </t>
    </r>
    <r>
      <rPr>
        <b/>
        <i/>
        <sz val="12"/>
        <color indexed="8"/>
        <rFont val="Calibri"/>
        <family val="2"/>
      </rPr>
      <t>Strategis Nasional.....(disesuaikan dengan skim penelitian).....</t>
    </r>
  </si>
  <si>
    <t>BPPTN</t>
  </si>
  <si>
    <t>SURAT PERNYATAAN TANGGUNG JAWA BELANJA (SPTB)</t>
  </si>
  <si>
    <t>......................................................</t>
  </si>
  <si>
    <t>Unit Kerja</t>
  </si>
  <si>
    <t>Judul Penelitian</t>
  </si>
  <si>
    <t>.............................................................................................................................</t>
  </si>
  <si>
    <t>Skim Penelitian</t>
  </si>
  <si>
    <t>Nilai Kontrak</t>
  </si>
  <si>
    <t>Realisasi Thp-I (70%)</t>
  </si>
  <si>
    <t>Belanja</t>
  </si>
  <si>
    <t>Sisa Kas</t>
  </si>
  <si>
    <t>Yang bertanda tangan di bawah ini Ketua Peneliti menyatakan bahwa saya bertanggungjawab secara formal dan material atas segala pengeluaran yang telah dibayar kepada yang berhak menerima serta kebenaran perhitungan dan setoran pajak yang telah dipungut atas pembayaran tersebut dengan perincian sebagai berikut :</t>
  </si>
  <si>
    <t>No</t>
  </si>
  <si>
    <t>Penerima</t>
  </si>
  <si>
    <t>Uraian</t>
  </si>
  <si>
    <t>No Bukti</t>
  </si>
  <si>
    <t>Jumlah</t>
  </si>
  <si>
    <t>Pajak yang dipungut</t>
  </si>
  <si>
    <t>PPn</t>
  </si>
  <si>
    <t>PPh</t>
  </si>
  <si>
    <t>CV. Maju Jaya (Maelani)</t>
  </si>
  <si>
    <t>Belanja bahan penelitian</t>
  </si>
  <si>
    <t>001</t>
  </si>
  <si>
    <t>DPP</t>
  </si>
  <si>
    <t>CV. Makmur (Jaya)</t>
  </si>
  <si>
    <t>002</t>
  </si>
  <si>
    <t>PPN</t>
  </si>
  <si>
    <t>003</t>
  </si>
  <si>
    <t>PPh 22</t>
  </si>
  <si>
    <t>004</t>
  </si>
  <si>
    <t>005</t>
  </si>
  <si>
    <t>dst...</t>
  </si>
  <si>
    <t>Bukti-bukti pengeluaran anggaran tersebut diatas adalah asli yang disimpan oleh Lembaga Penelitian dan Pengabdian Kepada Masyarakat (LPPM) IPB untuk kelengkapan administrasi dan pemeriksaan aparat pengawasan fungsional</t>
  </si>
  <si>
    <t xml:space="preserve">Bogor, </t>
  </si>
  <si>
    <t>Kepala LPPM</t>
  </si>
  <si>
    <t>.............................................</t>
  </si>
  <si>
    <t>NIP.</t>
  </si>
  <si>
    <t xml:space="preserve">belanja </t>
  </si>
  <si>
    <t>PPH 22</t>
  </si>
  <si>
    <t>Nilai kwitansi</t>
  </si>
  <si>
    <t>Bogor,  28 Juli 2017</t>
  </si>
  <si>
    <t>Bogor, 28 Juli 2017</t>
  </si>
  <si>
    <t>01-06-2017</t>
  </si>
  <si>
    <t>10-06-2017</t>
  </si>
  <si>
    <t>14-07-2017</t>
  </si>
  <si>
    <t>17-07-2017</t>
  </si>
  <si>
    <t>22-07-2017</t>
  </si>
  <si>
    <t>Bogor, 23 Juli 2017</t>
  </si>
  <si>
    <r>
      <rPr>
        <i/>
        <sz val="12"/>
        <color theme="1"/>
        <rFont val="Calibri"/>
        <family val="2"/>
        <scheme val="minor"/>
      </rPr>
      <t xml:space="preserve">Perjalanan Dinas ke Solo Jawa Tengah selama 3 hari tanggal 01 s.d 03 April 2017 (rincian terlampir) </t>
    </r>
    <r>
      <rPr>
        <sz val="12"/>
        <color theme="1"/>
        <rFont val="Calibri"/>
        <family val="2"/>
        <scheme val="minor"/>
      </rPr>
      <t>untuk pengambilan/survey data kegiatan penelitian …….</t>
    </r>
    <r>
      <rPr>
        <i/>
        <sz val="12"/>
        <color indexed="8"/>
        <rFont val="Calibri"/>
        <family val="2"/>
      </rPr>
      <t>(diisi judul penelitian)</t>
    </r>
    <r>
      <rPr>
        <sz val="12"/>
        <color indexed="8"/>
        <rFont val="Calibri"/>
        <family val="2"/>
      </rPr>
      <t>…………., sesuai Kontrak Nomor : ……</t>
    </r>
    <r>
      <rPr>
        <i/>
        <sz val="12"/>
        <color indexed="8"/>
        <rFont val="Calibri"/>
        <family val="2"/>
      </rPr>
      <t>(diisi no kontrak)</t>
    </r>
    <r>
      <rPr>
        <sz val="12"/>
        <color indexed="8"/>
        <rFont val="Calibri"/>
        <family val="2"/>
      </rPr>
      <t xml:space="preserve">…., dalam rangka pelaksanaan kegiatan Penelitian </t>
    </r>
    <r>
      <rPr>
        <b/>
        <i/>
        <sz val="12"/>
        <color indexed="8"/>
        <rFont val="Calibri"/>
        <family val="2"/>
      </rPr>
      <t>Strategis Nasional.....(disesuaikan dengan skim penelitian).....</t>
    </r>
  </si>
  <si>
    <r>
      <rPr>
        <i/>
        <sz val="12"/>
        <color theme="1"/>
        <rFont val="Calibri"/>
        <family val="2"/>
        <scheme val="minor"/>
      </rPr>
      <t xml:space="preserve">Pembelian Bahan (sesuai nota/bon terlampir) </t>
    </r>
    <r>
      <rPr>
        <sz val="12"/>
        <color theme="1"/>
        <rFont val="Calibri"/>
        <family val="2"/>
        <scheme val="minor"/>
      </rPr>
      <t>untuk  penelitian …….</t>
    </r>
    <r>
      <rPr>
        <i/>
        <sz val="12"/>
        <color indexed="8"/>
        <rFont val="Calibri"/>
        <family val="2"/>
      </rPr>
      <t>(diisi judul penelitian)</t>
    </r>
    <r>
      <rPr>
        <sz val="12"/>
        <color indexed="8"/>
        <rFont val="Calibri"/>
        <family val="2"/>
      </rPr>
      <t>…………., sesuai Surat Perjanjian Penugasan Nomor : ……</t>
    </r>
    <r>
      <rPr>
        <i/>
        <sz val="12"/>
        <color indexed="8"/>
        <rFont val="Calibri"/>
        <family val="2"/>
      </rPr>
      <t>(diisi no kontrak)</t>
    </r>
    <r>
      <rPr>
        <sz val="12"/>
        <color indexed="8"/>
        <rFont val="Calibri"/>
        <family val="2"/>
      </rPr>
      <t xml:space="preserve">…., dalam rangka pelaksanaan kegiatan Penelitian </t>
    </r>
    <r>
      <rPr>
        <b/>
        <i/>
        <sz val="12"/>
        <color indexed="8"/>
        <rFont val="Calibri"/>
        <family val="2"/>
      </rPr>
      <t>Strategis Nasional.....(disesuaikan dengan skim penelitian).....</t>
    </r>
  </si>
</sst>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2" formatCode="_(&quot;Rp&quot;* #,##0_);_(&quot;Rp&quot;* \(#,##0\);_(&quot;Rp&quot;* &quot;-&quot;_);_(@_)"/>
    <numFmt numFmtId="41" formatCode="_(* #,##0_);_(* \(#,##0\);_(* &quot;-&quot;_);_(@_)"/>
    <numFmt numFmtId="43" formatCode="_(* #,##0.00_);_(* \(#,##0.00\);_(* &quot;-&quot;??_);_(@_)"/>
  </numFmts>
  <fonts count="25" x14ac:knownFonts="1">
    <font>
      <sz val="11"/>
      <color theme="1"/>
      <name val="Calibri"/>
      <family val="2"/>
      <charset val="1"/>
      <scheme val="minor"/>
    </font>
    <font>
      <sz val="11"/>
      <color theme="1"/>
      <name val="Calibri"/>
      <family val="2"/>
      <charset val="1"/>
      <scheme val="minor"/>
    </font>
    <font>
      <sz val="12"/>
      <color indexed="8"/>
      <name val="Calibri"/>
      <family val="2"/>
    </font>
    <font>
      <i/>
      <sz val="12"/>
      <color indexed="8"/>
      <name val="Calibri"/>
      <family val="2"/>
    </font>
    <font>
      <sz val="11"/>
      <color indexed="8"/>
      <name val="Calibri"/>
      <family val="2"/>
      <charset val="1"/>
    </font>
    <font>
      <sz val="11"/>
      <color theme="1"/>
      <name val="Calibri"/>
      <family val="2"/>
      <scheme val="minor"/>
    </font>
    <font>
      <sz val="12"/>
      <color theme="1"/>
      <name val="Calibri"/>
      <family val="2"/>
      <charset val="1"/>
      <scheme val="minor"/>
    </font>
    <font>
      <sz val="13"/>
      <color theme="1"/>
      <name val="Monotype Corsiva"/>
      <family val="4"/>
    </font>
    <font>
      <sz val="13"/>
      <color theme="1"/>
      <name val="Calibri"/>
      <family val="2"/>
      <charset val="1"/>
      <scheme val="minor"/>
    </font>
    <font>
      <b/>
      <sz val="14"/>
      <color theme="1"/>
      <name val="Calibri"/>
      <family val="2"/>
      <scheme val="minor"/>
    </font>
    <font>
      <sz val="12"/>
      <color theme="1"/>
      <name val="Calibri"/>
      <family val="2"/>
      <scheme val="minor"/>
    </font>
    <font>
      <sz val="14"/>
      <color theme="1"/>
      <name val="Calibri"/>
      <family val="2"/>
      <charset val="1"/>
      <scheme val="minor"/>
    </font>
    <font>
      <sz val="12"/>
      <color theme="1"/>
      <name val="Arial Narrow"/>
      <family val="2"/>
    </font>
    <font>
      <b/>
      <sz val="14"/>
      <color theme="1"/>
      <name val="Monotype Corsiva"/>
      <family val="4"/>
    </font>
    <font>
      <b/>
      <sz val="11"/>
      <color theme="1"/>
      <name val="Monotype Corsiva"/>
      <family val="4"/>
    </font>
    <font>
      <sz val="14"/>
      <color theme="1"/>
      <name val="Monotype Corsiva"/>
      <family val="4"/>
    </font>
    <font>
      <b/>
      <sz val="11"/>
      <color theme="1"/>
      <name val="Calibri"/>
      <family val="2"/>
      <scheme val="minor"/>
    </font>
    <font>
      <b/>
      <sz val="12"/>
      <color theme="1"/>
      <name val="Calibri"/>
      <family val="2"/>
      <scheme val="minor"/>
    </font>
    <font>
      <b/>
      <sz val="20"/>
      <color theme="1"/>
      <name val="Calibri"/>
      <family val="2"/>
      <scheme val="minor"/>
    </font>
    <font>
      <i/>
      <sz val="12"/>
      <color theme="1"/>
      <name val="Calibri"/>
      <family val="2"/>
      <scheme val="minor"/>
    </font>
    <font>
      <b/>
      <i/>
      <sz val="12"/>
      <color theme="1"/>
      <name val="Calibri"/>
      <family val="2"/>
      <scheme val="minor"/>
    </font>
    <font>
      <b/>
      <i/>
      <sz val="12"/>
      <color indexed="8"/>
      <name val="Calibri"/>
      <family val="2"/>
    </font>
    <font>
      <b/>
      <sz val="12"/>
      <color theme="1"/>
      <name val="Calibri"/>
      <family val="2"/>
      <charset val="1"/>
      <scheme val="minor"/>
    </font>
    <font>
      <b/>
      <i/>
      <sz val="12"/>
      <color theme="1"/>
      <name val="Calibri"/>
      <family val="2"/>
      <charset val="1"/>
      <scheme val="minor"/>
    </font>
    <font>
      <i/>
      <sz val="12"/>
      <color rgb="FFFF0000"/>
      <name val="Calibri"/>
      <family val="2"/>
      <scheme val="minor"/>
    </font>
  </fonts>
  <fills count="3">
    <fill>
      <patternFill patternType="none"/>
    </fill>
    <fill>
      <patternFill patternType="gray125"/>
    </fill>
    <fill>
      <patternFill patternType="solid">
        <fgColor theme="0"/>
        <bgColor indexed="64"/>
      </patternFill>
    </fill>
  </fills>
  <borders count="50">
    <border>
      <left/>
      <right/>
      <top/>
      <bottom/>
      <diagonal/>
    </border>
    <border>
      <left style="double">
        <color indexed="64"/>
      </left>
      <right/>
      <top style="double">
        <color indexed="64"/>
      </top>
      <bottom/>
      <diagonal/>
    </border>
    <border>
      <left/>
      <right/>
      <top style="double">
        <color indexed="64"/>
      </top>
      <bottom/>
      <diagonal/>
    </border>
    <border>
      <left/>
      <right style="double">
        <color indexed="64"/>
      </right>
      <top style="double">
        <color indexed="64"/>
      </top>
      <bottom/>
      <diagonal/>
    </border>
    <border>
      <left style="double">
        <color indexed="64"/>
      </left>
      <right/>
      <top/>
      <bottom/>
      <diagonal/>
    </border>
    <border>
      <left/>
      <right style="double">
        <color indexed="64"/>
      </right>
      <top/>
      <bottom/>
      <diagonal/>
    </border>
    <border>
      <left style="double">
        <color indexed="64"/>
      </left>
      <right/>
      <top/>
      <bottom style="double">
        <color indexed="64"/>
      </bottom>
      <diagonal/>
    </border>
    <border>
      <left/>
      <right/>
      <top/>
      <bottom style="double">
        <color indexed="64"/>
      </bottom>
      <diagonal/>
    </border>
    <border>
      <left/>
      <right style="double">
        <color indexed="64"/>
      </right>
      <top/>
      <bottom style="double">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bottom style="thin">
        <color indexed="64"/>
      </bottom>
      <diagonal/>
    </border>
    <border>
      <left/>
      <right style="medium">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top style="double">
        <color indexed="64"/>
      </top>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thin">
        <color indexed="64"/>
      </right>
      <top style="thin">
        <color indexed="64"/>
      </top>
      <bottom style="double">
        <color indexed="64"/>
      </bottom>
      <diagonal/>
    </border>
    <border>
      <left style="thin">
        <color indexed="64"/>
      </left>
      <right/>
      <top/>
      <bottom style="double">
        <color indexed="64"/>
      </bottom>
      <diagonal/>
    </border>
    <border>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s>
  <cellStyleXfs count="6">
    <xf numFmtId="0" fontId="0" fillId="0" borderId="0"/>
    <xf numFmtId="41" fontId="1" fillId="0" borderId="0" applyFont="0" applyFill="0" applyBorder="0" applyAlignment="0" applyProtection="0"/>
    <xf numFmtId="41" fontId="4" fillId="0" borderId="0" applyFont="0" applyFill="0" applyBorder="0" applyAlignment="0" applyProtection="0"/>
    <xf numFmtId="43" fontId="4" fillId="0" borderId="0" applyFont="0" applyFill="0" applyBorder="0" applyAlignment="0" applyProtection="0"/>
    <xf numFmtId="0" fontId="1" fillId="0" borderId="0"/>
    <xf numFmtId="0" fontId="5" fillId="0" borderId="0"/>
  </cellStyleXfs>
  <cellXfs count="249">
    <xf numFmtId="0" fontId="0" fillId="0" borderId="0" xfId="0"/>
    <xf numFmtId="0" fontId="0" fillId="0" borderId="0" xfId="0"/>
    <xf numFmtId="0" fontId="0" fillId="0" borderId="1" xfId="0" applyBorder="1"/>
    <xf numFmtId="0" fontId="0" fillId="0" borderId="2" xfId="0" applyBorder="1"/>
    <xf numFmtId="0" fontId="0" fillId="0" borderId="3" xfId="0" applyBorder="1"/>
    <xf numFmtId="0" fontId="0" fillId="0" borderId="4" xfId="0" applyBorder="1"/>
    <xf numFmtId="0" fontId="0" fillId="0" borderId="0" xfId="0" applyBorder="1"/>
    <xf numFmtId="0" fontId="0" fillId="0" borderId="5" xfId="0" applyBorder="1"/>
    <xf numFmtId="0" fontId="6" fillId="0" borderId="0" xfId="0" applyFont="1" applyBorder="1" applyAlignment="1">
      <alignment horizontal="center"/>
    </xf>
    <xf numFmtId="0" fontId="6" fillId="0" borderId="4" xfId="0" applyFont="1" applyBorder="1"/>
    <xf numFmtId="0" fontId="6" fillId="0" borderId="0" xfId="0" applyFont="1" applyBorder="1"/>
    <xf numFmtId="0" fontId="6" fillId="0" borderId="5" xfId="0" applyFont="1" applyBorder="1"/>
    <xf numFmtId="0" fontId="7" fillId="0" borderId="4" xfId="0" applyFont="1" applyBorder="1" applyAlignment="1">
      <alignment vertical="top"/>
    </xf>
    <xf numFmtId="0" fontId="6" fillId="0" borderId="0" xfId="0" applyFont="1" applyBorder="1" applyAlignment="1">
      <alignment vertical="top"/>
    </xf>
    <xf numFmtId="0" fontId="6" fillId="0" borderId="0" xfId="0" applyFont="1"/>
    <xf numFmtId="0" fontId="8" fillId="0" borderId="0" xfId="0" applyFont="1" applyBorder="1"/>
    <xf numFmtId="0" fontId="6" fillId="0" borderId="5" xfId="0" applyFont="1" applyBorder="1" applyAlignment="1">
      <alignment vertical="top" wrapText="1"/>
    </xf>
    <xf numFmtId="0" fontId="0" fillId="0" borderId="6" xfId="0" applyBorder="1"/>
    <xf numFmtId="0" fontId="0" fillId="0" borderId="7" xfId="0" applyBorder="1"/>
    <xf numFmtId="0" fontId="0" fillId="0" borderId="8" xfId="0" applyBorder="1"/>
    <xf numFmtId="0" fontId="0" fillId="0" borderId="0" xfId="0" applyFill="1" applyBorder="1"/>
    <xf numFmtId="0" fontId="10" fillId="0" borderId="5" xfId="0" applyFont="1" applyBorder="1" applyAlignment="1">
      <alignment horizontal="left" vertical="top" wrapText="1"/>
    </xf>
    <xf numFmtId="0" fontId="6" fillId="0" borderId="0" xfId="0" applyFont="1" applyBorder="1" applyAlignment="1">
      <alignment horizontal="center" vertical="center"/>
    </xf>
    <xf numFmtId="0" fontId="6" fillId="0" borderId="4" xfId="0" applyFont="1" applyBorder="1" applyAlignment="1">
      <alignment horizontal="center" vertical="center"/>
    </xf>
    <xf numFmtId="0" fontId="6" fillId="0" borderId="5" xfId="0" applyFont="1" applyBorder="1" applyAlignment="1">
      <alignment horizontal="center" vertical="center"/>
    </xf>
    <xf numFmtId="0" fontId="10" fillId="0" borderId="5" xfId="0" applyFont="1" applyBorder="1" applyAlignment="1">
      <alignment vertical="top" wrapText="1"/>
    </xf>
    <xf numFmtId="0" fontId="10" fillId="0" borderId="10" xfId="0" applyFont="1" applyBorder="1" applyAlignment="1">
      <alignment horizontal="left" vertical="top" wrapText="1"/>
    </xf>
    <xf numFmtId="0" fontId="7" fillId="0" borderId="0" xfId="0" applyFont="1" applyBorder="1" applyAlignment="1">
      <alignment vertical="top"/>
    </xf>
    <xf numFmtId="0" fontId="6" fillId="0" borderId="0" xfId="0" applyFont="1" applyBorder="1" applyAlignment="1">
      <alignment horizontal="left"/>
    </xf>
    <xf numFmtId="0" fontId="12" fillId="0" borderId="0" xfId="0" applyFont="1"/>
    <xf numFmtId="0" fontId="6" fillId="0" borderId="0" xfId="0" applyFont="1" applyBorder="1" applyAlignment="1"/>
    <xf numFmtId="0" fontId="10" fillId="0" borderId="0" xfId="0" applyFont="1" applyBorder="1" applyAlignment="1">
      <alignment horizontal="left" vertical="top" wrapText="1"/>
    </xf>
    <xf numFmtId="0" fontId="16" fillId="0" borderId="0" xfId="0" applyFont="1"/>
    <xf numFmtId="0" fontId="17" fillId="0" borderId="4" xfId="0" applyFont="1" applyBorder="1" applyAlignment="1">
      <alignment horizontal="center"/>
    </xf>
    <xf numFmtId="0" fontId="17" fillId="0" borderId="0" xfId="0" applyFont="1" applyBorder="1" applyAlignment="1">
      <alignment horizontal="center"/>
    </xf>
    <xf numFmtId="0" fontId="17" fillId="0" borderId="5" xfId="0" applyFont="1" applyBorder="1" applyAlignment="1">
      <alignment horizontal="center"/>
    </xf>
    <xf numFmtId="9" fontId="10" fillId="0" borderId="10" xfId="0" quotePrefix="1" applyNumberFormat="1" applyFont="1" applyBorder="1" applyAlignment="1">
      <alignment horizontal="left" vertical="top" wrapText="1"/>
    </xf>
    <xf numFmtId="9" fontId="10" fillId="0" borderId="10" xfId="0" quotePrefix="1" applyNumberFormat="1" applyFont="1" applyBorder="1" applyAlignment="1">
      <alignment vertical="top" wrapText="1"/>
    </xf>
    <xf numFmtId="0" fontId="9" fillId="0" borderId="9" xfId="0" applyFont="1" applyBorder="1" applyAlignment="1">
      <alignment horizontal="center"/>
    </xf>
    <xf numFmtId="0" fontId="10" fillId="0" borderId="0" xfId="0" applyFont="1" applyBorder="1" applyAlignment="1">
      <alignment horizontal="left" vertical="top" wrapText="1"/>
    </xf>
    <xf numFmtId="0" fontId="11" fillId="0" borderId="9" xfId="0" applyFont="1" applyBorder="1" applyAlignment="1">
      <alignment horizontal="center" vertical="center"/>
    </xf>
    <xf numFmtId="41" fontId="0" fillId="0" borderId="0" xfId="1" applyFont="1"/>
    <xf numFmtId="41" fontId="16" fillId="0" borderId="0" xfId="1" applyFont="1"/>
    <xf numFmtId="41" fontId="0" fillId="0" borderId="0" xfId="0" applyNumberFormat="1"/>
    <xf numFmtId="0" fontId="16" fillId="0" borderId="0" xfId="0" applyFont="1" applyAlignment="1">
      <alignment vertical="center"/>
    </xf>
    <xf numFmtId="0" fontId="22" fillId="0" borderId="9" xfId="0" applyFont="1" applyBorder="1" applyAlignment="1">
      <alignment horizontal="right" vertical="center"/>
    </xf>
    <xf numFmtId="0" fontId="6" fillId="0" borderId="16" xfId="0" applyFont="1" applyBorder="1"/>
    <xf numFmtId="0" fontId="6" fillId="0" borderId="17" xfId="0" applyFont="1" applyBorder="1"/>
    <xf numFmtId="41" fontId="6" fillId="0" borderId="15" xfId="1" applyFont="1" applyBorder="1"/>
    <xf numFmtId="0" fontId="6" fillId="0" borderId="16" xfId="0" quotePrefix="1" applyFont="1" applyBorder="1"/>
    <xf numFmtId="41" fontId="22" fillId="0" borderId="9" xfId="0" applyNumberFormat="1" applyFont="1" applyBorder="1" applyAlignment="1">
      <alignment vertical="center"/>
    </xf>
    <xf numFmtId="0" fontId="0" fillId="0" borderId="0" xfId="0" applyAlignment="1">
      <alignment vertical="center"/>
    </xf>
    <xf numFmtId="0" fontId="0" fillId="0" borderId="18" xfId="0" applyBorder="1"/>
    <xf numFmtId="0" fontId="0" fillId="0" borderId="19" xfId="0" applyBorder="1"/>
    <xf numFmtId="0" fontId="0" fillId="0" borderId="20" xfId="0" applyBorder="1"/>
    <xf numFmtId="0" fontId="0" fillId="0" borderId="21" xfId="0" applyBorder="1"/>
    <xf numFmtId="0" fontId="0" fillId="0" borderId="22" xfId="0" applyBorder="1"/>
    <xf numFmtId="0" fontId="6" fillId="0" borderId="21" xfId="0" applyFont="1" applyBorder="1"/>
    <xf numFmtId="0" fontId="6" fillId="0" borderId="22" xfId="0" applyFont="1" applyBorder="1"/>
    <xf numFmtId="0" fontId="22" fillId="0" borderId="23" xfId="0" applyFont="1" applyBorder="1" applyAlignment="1">
      <alignment horizontal="center" vertical="center"/>
    </xf>
    <xf numFmtId="0" fontId="22" fillId="0" borderId="24" xfId="0" applyFont="1" applyBorder="1" applyAlignment="1">
      <alignment horizontal="center" vertical="center"/>
    </xf>
    <xf numFmtId="0" fontId="6" fillId="0" borderId="25" xfId="0" applyFont="1" applyBorder="1" applyAlignment="1">
      <alignment horizontal="center"/>
    </xf>
    <xf numFmtId="0" fontId="6" fillId="0" borderId="26" xfId="0" applyFont="1" applyBorder="1"/>
    <xf numFmtId="0" fontId="6" fillId="0" borderId="25" xfId="0" applyFont="1" applyBorder="1"/>
    <xf numFmtId="0" fontId="22" fillId="0" borderId="23" xfId="0" applyFont="1" applyBorder="1" applyAlignment="1">
      <alignment vertical="center"/>
    </xf>
    <xf numFmtId="0" fontId="22" fillId="0" borderId="24" xfId="0" applyFont="1" applyBorder="1" applyAlignment="1">
      <alignment vertical="center"/>
    </xf>
    <xf numFmtId="0" fontId="6" fillId="0" borderId="27" xfId="0" applyFont="1" applyBorder="1" applyAlignment="1">
      <alignment vertical="center"/>
    </xf>
    <xf numFmtId="0" fontId="6" fillId="0" borderId="0" xfId="0" applyFont="1" applyBorder="1" applyAlignment="1">
      <alignment horizontal="left"/>
    </xf>
    <xf numFmtId="41" fontId="6" fillId="0" borderId="22" xfId="0" applyNumberFormat="1" applyFont="1" applyBorder="1"/>
    <xf numFmtId="0" fontId="0" fillId="0" borderId="29" xfId="0" applyBorder="1"/>
    <xf numFmtId="0" fontId="0" fillId="0" borderId="30" xfId="0" applyBorder="1"/>
    <xf numFmtId="0" fontId="0" fillId="0" borderId="31" xfId="0" applyBorder="1"/>
    <xf numFmtId="0" fontId="6" fillId="0" borderId="16" xfId="0" applyFont="1" applyBorder="1" applyAlignment="1">
      <alignment horizontal="left"/>
    </xf>
    <xf numFmtId="0" fontId="6" fillId="0" borderId="0" xfId="0" quotePrefix="1" applyFont="1" applyBorder="1" applyAlignment="1">
      <alignment horizontal="left"/>
    </xf>
    <xf numFmtId="0" fontId="6" fillId="0" borderId="17" xfId="0" quotePrefix="1" applyFont="1" applyBorder="1" applyAlignment="1">
      <alignment horizontal="left"/>
    </xf>
    <xf numFmtId="0" fontId="6" fillId="0" borderId="16" xfId="0" quotePrefix="1" applyFont="1" applyBorder="1" applyAlignment="1">
      <alignment horizontal="left"/>
    </xf>
    <xf numFmtId="0" fontId="0" fillId="0" borderId="0" xfId="0" applyBorder="1" applyAlignment="1"/>
    <xf numFmtId="0" fontId="6" fillId="0" borderId="21" xfId="0" applyFont="1" applyBorder="1" applyAlignment="1">
      <alignment vertical="top"/>
    </xf>
    <xf numFmtId="0" fontId="22" fillId="0" borderId="24" xfId="0" applyFont="1" applyBorder="1" applyAlignment="1">
      <alignment horizontal="right" vertical="center"/>
    </xf>
    <xf numFmtId="41" fontId="6" fillId="0" borderId="26" xfId="1" applyFont="1" applyBorder="1"/>
    <xf numFmtId="41" fontId="22" fillId="0" borderId="24" xfId="0" applyNumberFormat="1" applyFont="1" applyBorder="1" applyAlignment="1">
      <alignment vertical="center"/>
    </xf>
    <xf numFmtId="0" fontId="6" fillId="2" borderId="0" xfId="0" applyFont="1" applyFill="1" applyBorder="1" applyAlignment="1"/>
    <xf numFmtId="0" fontId="12" fillId="2" borderId="0" xfId="0" applyFont="1" applyFill="1"/>
    <xf numFmtId="0" fontId="0" fillId="0" borderId="0" xfId="0" applyAlignment="1">
      <alignment horizontal="center" vertical="center"/>
    </xf>
    <xf numFmtId="0" fontId="0" fillId="0" borderId="32" xfId="0" applyBorder="1" applyAlignment="1">
      <alignment horizontal="center" vertical="center"/>
    </xf>
    <xf numFmtId="0" fontId="0" fillId="0" borderId="14" xfId="0" applyBorder="1" applyAlignment="1">
      <alignment vertical="center"/>
    </xf>
    <xf numFmtId="0" fontId="0" fillId="0" borderId="33" xfId="0" applyBorder="1" applyAlignment="1">
      <alignment vertical="center"/>
    </xf>
    <xf numFmtId="0" fontId="6" fillId="0" borderId="16" xfId="0" applyFont="1" applyBorder="1" applyAlignment="1">
      <alignment horizontal="left" vertical="center"/>
    </xf>
    <xf numFmtId="0" fontId="0" fillId="0" borderId="0" xfId="0" applyBorder="1" applyAlignment="1">
      <alignment vertical="center"/>
    </xf>
    <xf numFmtId="0" fontId="0" fillId="0" borderId="17" xfId="0" applyBorder="1" applyAlignment="1">
      <alignment vertical="center"/>
    </xf>
    <xf numFmtId="0" fontId="17" fillId="0" borderId="16" xfId="0" applyFont="1" applyBorder="1" applyAlignment="1">
      <alignment horizontal="left" vertical="center"/>
    </xf>
    <xf numFmtId="0" fontId="0" fillId="0" borderId="16" xfId="0" applyBorder="1" applyAlignment="1">
      <alignment horizontal="left" vertical="center"/>
    </xf>
    <xf numFmtId="0" fontId="0" fillId="0" borderId="16" xfId="0" applyBorder="1" applyAlignment="1">
      <alignment horizontal="center" vertical="center"/>
    </xf>
    <xf numFmtId="0" fontId="0" fillId="0" borderId="9" xfId="0" applyBorder="1" applyAlignment="1">
      <alignment horizontal="center" vertical="center"/>
    </xf>
    <xf numFmtId="0" fontId="0" fillId="0" borderId="11" xfId="0" applyBorder="1" applyAlignment="1">
      <alignment vertical="center"/>
    </xf>
    <xf numFmtId="0" fontId="0" fillId="0" borderId="13" xfId="0" applyBorder="1" applyAlignment="1">
      <alignment vertical="center"/>
    </xf>
    <xf numFmtId="0" fontId="0" fillId="0" borderId="15" xfId="0" applyBorder="1" applyAlignment="1">
      <alignment horizontal="center" vertical="center"/>
    </xf>
    <xf numFmtId="0" fontId="0" fillId="0" borderId="16" xfId="0" applyBorder="1" applyAlignment="1">
      <alignment vertical="center"/>
    </xf>
    <xf numFmtId="0" fontId="0" fillId="0" borderId="36" xfId="0" applyBorder="1" applyAlignment="1">
      <alignment horizontal="center" vertical="center"/>
    </xf>
    <xf numFmtId="0" fontId="0" fillId="0" borderId="32" xfId="0" applyBorder="1" applyAlignment="1">
      <alignment vertical="center"/>
    </xf>
    <xf numFmtId="0" fontId="0" fillId="0" borderId="37" xfId="0" applyBorder="1" applyAlignment="1">
      <alignment horizontal="center" vertical="center"/>
    </xf>
    <xf numFmtId="0" fontId="0" fillId="0" borderId="34" xfId="0" applyBorder="1" applyAlignment="1">
      <alignment vertical="center"/>
    </xf>
    <xf numFmtId="0" fontId="0" fillId="0" borderId="35" xfId="0" applyBorder="1" applyAlignment="1">
      <alignment vertical="center"/>
    </xf>
    <xf numFmtId="0" fontId="0" fillId="0" borderId="10" xfId="0" applyBorder="1" applyAlignment="1">
      <alignment vertical="center"/>
    </xf>
    <xf numFmtId="0" fontId="0" fillId="0" borderId="15" xfId="0" applyBorder="1" applyAlignment="1">
      <alignment vertical="center"/>
    </xf>
    <xf numFmtId="0" fontId="0" fillId="0" borderId="37" xfId="0" applyBorder="1" applyAlignment="1">
      <alignment vertical="center"/>
    </xf>
    <xf numFmtId="0" fontId="0" fillId="0" borderId="34" xfId="0" applyBorder="1" applyAlignment="1">
      <alignment horizontal="center" vertical="center"/>
    </xf>
    <xf numFmtId="0" fontId="0" fillId="0" borderId="17" xfId="0" quotePrefix="1" applyBorder="1" applyAlignment="1">
      <alignment vertical="center"/>
    </xf>
    <xf numFmtId="0" fontId="0" fillId="0" borderId="0" xfId="0" applyBorder="1" applyAlignment="1">
      <alignment horizontal="left" vertical="center"/>
    </xf>
    <xf numFmtId="0" fontId="0" fillId="0" borderId="17" xfId="0" applyBorder="1" applyAlignment="1">
      <alignment horizontal="left" vertical="center"/>
    </xf>
    <xf numFmtId="0" fontId="0" fillId="0" borderId="14" xfId="0" applyBorder="1" applyAlignment="1">
      <alignment horizontal="center" vertical="center"/>
    </xf>
    <xf numFmtId="0" fontId="0" fillId="0" borderId="12" xfId="0" applyBorder="1" applyAlignment="1">
      <alignment horizontal="center" vertical="center"/>
    </xf>
    <xf numFmtId="0" fontId="10" fillId="0" borderId="0" xfId="0" applyFont="1" applyBorder="1" applyAlignment="1">
      <alignment horizontal="left" vertical="top" wrapText="1"/>
    </xf>
    <xf numFmtId="0" fontId="10" fillId="0" borderId="0" xfId="0" applyFont="1" applyBorder="1" applyAlignment="1">
      <alignment horizontal="center" vertical="top" wrapText="1"/>
    </xf>
    <xf numFmtId="0" fontId="9" fillId="0" borderId="9" xfId="0" applyFont="1" applyBorder="1" applyAlignment="1">
      <alignment horizontal="center"/>
    </xf>
    <xf numFmtId="0" fontId="11" fillId="0" borderId="9" xfId="0" applyFont="1" applyBorder="1" applyAlignment="1">
      <alignment horizontal="center" vertical="center"/>
    </xf>
    <xf numFmtId="0" fontId="6" fillId="0" borderId="0" xfId="0" applyFont="1" applyBorder="1" applyAlignment="1">
      <alignment horizontal="left"/>
    </xf>
    <xf numFmtId="0" fontId="6" fillId="0" borderId="18" xfId="0" applyFont="1" applyBorder="1"/>
    <xf numFmtId="0" fontId="6" fillId="0" borderId="19" xfId="0" applyFont="1" applyBorder="1"/>
    <xf numFmtId="0" fontId="6" fillId="0" borderId="20" xfId="0" applyFont="1" applyBorder="1"/>
    <xf numFmtId="0" fontId="6" fillId="0" borderId="0" xfId="0" quotePrefix="1" applyFont="1" applyBorder="1"/>
    <xf numFmtId="42" fontId="6" fillId="0" borderId="0" xfId="1" applyNumberFormat="1" applyFont="1" applyBorder="1"/>
    <xf numFmtId="42" fontId="6" fillId="0" borderId="0" xfId="0" applyNumberFormat="1" applyFont="1" applyBorder="1"/>
    <xf numFmtId="0" fontId="6" fillId="0" borderId="10" xfId="0" applyFont="1" applyBorder="1"/>
    <xf numFmtId="42" fontId="6" fillId="0" borderId="10" xfId="0" applyNumberFormat="1" applyFont="1" applyBorder="1"/>
    <xf numFmtId="0" fontId="6" fillId="0" borderId="30" xfId="0" applyFont="1" applyBorder="1" applyAlignment="1">
      <alignment horizontal="center"/>
    </xf>
    <xf numFmtId="0" fontId="6" fillId="0" borderId="30" xfId="0" applyFont="1" applyBorder="1"/>
    <xf numFmtId="0" fontId="6" fillId="0" borderId="42" xfId="0" applyFont="1" applyBorder="1" applyAlignment="1">
      <alignment horizontal="center" vertical="center"/>
    </xf>
    <xf numFmtId="41" fontId="6" fillId="0" borderId="0" xfId="0" applyNumberFormat="1" applyFont="1"/>
    <xf numFmtId="0" fontId="6" fillId="0" borderId="29" xfId="0" applyFont="1" applyBorder="1"/>
    <xf numFmtId="0" fontId="6" fillId="0" borderId="31" xfId="0" applyFont="1" applyBorder="1"/>
    <xf numFmtId="41" fontId="6" fillId="0" borderId="0" xfId="1" applyFont="1"/>
    <xf numFmtId="41" fontId="6" fillId="0" borderId="10" xfId="1" applyFont="1" applyBorder="1"/>
    <xf numFmtId="0" fontId="6" fillId="0" borderId="21" xfId="0" applyFont="1" applyBorder="1" applyAlignment="1">
      <alignment vertical="center"/>
    </xf>
    <xf numFmtId="0" fontId="6" fillId="0" borderId="15" xfId="0" applyFont="1" applyBorder="1" applyAlignment="1">
      <alignment horizontal="center" vertical="center"/>
    </xf>
    <xf numFmtId="0" fontId="6" fillId="0" borderId="15" xfId="0" quotePrefix="1" applyFont="1" applyBorder="1" applyAlignment="1">
      <alignment vertical="center"/>
    </xf>
    <xf numFmtId="0" fontId="6" fillId="0" borderId="15" xfId="0" applyFont="1" applyBorder="1" applyAlignment="1">
      <alignment vertical="center"/>
    </xf>
    <xf numFmtId="0" fontId="6" fillId="0" borderId="15" xfId="0" quotePrefix="1" applyFont="1" applyBorder="1" applyAlignment="1">
      <alignment horizontal="center" vertical="center"/>
    </xf>
    <xf numFmtId="41" fontId="6" fillId="0" borderId="15" xfId="1" applyFont="1" applyBorder="1" applyAlignment="1">
      <alignment vertical="center"/>
    </xf>
    <xf numFmtId="0" fontId="6" fillId="0" borderId="22" xfId="0" applyFont="1" applyBorder="1" applyAlignment="1">
      <alignment vertical="center"/>
    </xf>
    <xf numFmtId="0" fontId="6" fillId="0" borderId="0" xfId="0" applyFont="1" applyAlignment="1">
      <alignment vertical="center"/>
    </xf>
    <xf numFmtId="41" fontId="6" fillId="0" borderId="0" xfId="0" applyNumberFormat="1" applyFont="1" applyAlignment="1">
      <alignment vertical="center"/>
    </xf>
    <xf numFmtId="0" fontId="6" fillId="0" borderId="46" xfId="0" applyFont="1" applyBorder="1" applyAlignment="1">
      <alignment horizontal="center" vertical="center"/>
    </xf>
    <xf numFmtId="0" fontId="6" fillId="0" borderId="46" xfId="0" quotePrefix="1" applyFont="1" applyBorder="1" applyAlignment="1">
      <alignment vertical="center"/>
    </xf>
    <xf numFmtId="0" fontId="6" fillId="0" borderId="46" xfId="0" applyFont="1" applyBorder="1" applyAlignment="1">
      <alignment vertical="center"/>
    </xf>
    <xf numFmtId="0" fontId="6" fillId="0" borderId="46" xfId="0" quotePrefix="1" applyFont="1" applyBorder="1" applyAlignment="1">
      <alignment horizontal="center" vertical="center"/>
    </xf>
    <xf numFmtId="41" fontId="6" fillId="0" borderId="46" xfId="1" applyFont="1" applyBorder="1" applyAlignment="1">
      <alignment vertical="center"/>
    </xf>
    <xf numFmtId="0" fontId="6" fillId="0" borderId="37" xfId="0" applyFont="1" applyBorder="1" applyAlignment="1">
      <alignment horizontal="center" vertical="center"/>
    </xf>
    <xf numFmtId="0" fontId="6" fillId="0" borderId="37" xfId="0" applyFont="1" applyBorder="1" applyAlignment="1">
      <alignment vertical="center"/>
    </xf>
    <xf numFmtId="41" fontId="6" fillId="0" borderId="37" xfId="1" applyFont="1" applyBorder="1" applyAlignment="1">
      <alignment vertical="center"/>
    </xf>
    <xf numFmtId="41" fontId="6" fillId="0" borderId="9" xfId="1" applyFont="1" applyBorder="1" applyAlignment="1">
      <alignment vertical="center"/>
    </xf>
    <xf numFmtId="0" fontId="17" fillId="0" borderId="0" xfId="0" applyFont="1" applyBorder="1" applyAlignment="1">
      <alignment horizontal="center"/>
    </xf>
    <xf numFmtId="0" fontId="6" fillId="0" borderId="0" xfId="0" applyFont="1" applyBorder="1" applyAlignment="1">
      <alignment horizontal="left" wrapText="1"/>
    </xf>
    <xf numFmtId="0" fontId="6" fillId="0" borderId="38" xfId="0" applyFont="1" applyBorder="1" applyAlignment="1">
      <alignment horizontal="center" vertical="center"/>
    </xf>
    <xf numFmtId="0" fontId="6" fillId="0" borderId="42" xfId="0" applyFont="1" applyBorder="1" applyAlignment="1">
      <alignment horizontal="center" vertical="center"/>
    </xf>
    <xf numFmtId="0" fontId="6" fillId="0" borderId="39" xfId="0" applyFont="1" applyBorder="1" applyAlignment="1">
      <alignment horizontal="center" vertical="center"/>
    </xf>
    <xf numFmtId="0" fontId="6" fillId="0" borderId="2" xfId="0" applyFont="1" applyBorder="1" applyAlignment="1">
      <alignment horizontal="center" vertical="center"/>
    </xf>
    <xf numFmtId="0" fontId="6" fillId="0" borderId="40" xfId="0" applyFont="1" applyBorder="1" applyAlignment="1">
      <alignment horizontal="center" vertical="center"/>
    </xf>
    <xf numFmtId="0" fontId="6" fillId="0" borderId="43" xfId="0" applyFont="1" applyBorder="1" applyAlignment="1">
      <alignment horizontal="center" vertical="center"/>
    </xf>
    <xf numFmtId="0" fontId="6" fillId="0" borderId="7" xfId="0" applyFont="1" applyBorder="1" applyAlignment="1">
      <alignment horizontal="center" vertical="center"/>
    </xf>
    <xf numFmtId="0" fontId="6" fillId="0" borderId="44" xfId="0" applyFont="1" applyBorder="1" applyAlignment="1">
      <alignment horizontal="center" vertical="center"/>
    </xf>
    <xf numFmtId="0" fontId="6" fillId="0" borderId="41" xfId="0" applyFont="1" applyBorder="1" applyAlignment="1">
      <alignment horizontal="center" vertical="center"/>
    </xf>
    <xf numFmtId="0" fontId="6" fillId="0" borderId="45" xfId="0" applyFont="1" applyBorder="1" applyAlignment="1">
      <alignment horizontal="center" vertical="center"/>
    </xf>
    <xf numFmtId="0" fontId="6" fillId="0" borderId="11" xfId="0" applyFont="1" applyBorder="1" applyAlignment="1">
      <alignment horizontal="center" vertical="center"/>
    </xf>
    <xf numFmtId="0" fontId="6" fillId="0" borderId="12" xfId="0" applyFont="1" applyBorder="1" applyAlignment="1">
      <alignment horizontal="center" vertical="center"/>
    </xf>
    <xf numFmtId="0" fontId="6" fillId="0" borderId="39" xfId="0" applyFont="1" applyBorder="1" applyAlignment="1">
      <alignment horizontal="left" vertical="center"/>
    </xf>
    <xf numFmtId="0" fontId="6" fillId="0" borderId="2" xfId="0" applyFont="1" applyBorder="1" applyAlignment="1">
      <alignment horizontal="left" vertical="center"/>
    </xf>
    <xf numFmtId="0" fontId="6" fillId="0" borderId="40" xfId="0" applyFont="1" applyBorder="1" applyAlignment="1">
      <alignment horizontal="left" vertical="center"/>
    </xf>
    <xf numFmtId="0" fontId="6" fillId="0" borderId="47" xfId="0" applyFont="1" applyBorder="1" applyAlignment="1">
      <alignment horizontal="left" vertical="center"/>
    </xf>
    <xf numFmtId="0" fontId="6" fillId="0" borderId="48" xfId="0" applyFont="1" applyBorder="1" applyAlignment="1">
      <alignment horizontal="left" vertical="center"/>
    </xf>
    <xf numFmtId="0" fontId="6" fillId="0" borderId="49" xfId="0" applyFont="1" applyBorder="1" applyAlignment="1">
      <alignment horizontal="left" vertical="center"/>
    </xf>
    <xf numFmtId="0" fontId="6" fillId="0" borderId="34" xfId="0" applyFont="1" applyBorder="1" applyAlignment="1">
      <alignment horizontal="left" vertical="center"/>
    </xf>
    <xf numFmtId="0" fontId="6" fillId="0" borderId="10" xfId="0" applyFont="1" applyBorder="1" applyAlignment="1">
      <alignment horizontal="left" vertical="center"/>
    </xf>
    <xf numFmtId="0" fontId="6" fillId="0" borderId="35" xfId="0" applyFont="1" applyBorder="1" applyAlignment="1">
      <alignment horizontal="left" vertical="center"/>
    </xf>
    <xf numFmtId="0" fontId="0" fillId="0" borderId="0" xfId="0" applyBorder="1" applyAlignment="1">
      <alignment horizontal="left" wrapText="1"/>
    </xf>
    <xf numFmtId="0" fontId="13" fillId="0" borderId="14" xfId="0" applyFont="1" applyBorder="1" applyAlignment="1">
      <alignment horizontal="right" vertical="center"/>
    </xf>
    <xf numFmtId="0" fontId="14" fillId="0" borderId="10" xfId="0" applyFont="1" applyBorder="1" applyAlignment="1">
      <alignment horizontal="right" vertical="center"/>
    </xf>
    <xf numFmtId="41" fontId="9" fillId="0" borderId="14" xfId="1" applyFont="1" applyBorder="1" applyAlignment="1">
      <alignment horizontal="center" vertical="center"/>
    </xf>
    <xf numFmtId="41" fontId="9" fillId="0" borderId="10" xfId="1" applyFont="1" applyBorder="1" applyAlignment="1">
      <alignment horizontal="center" vertical="center"/>
    </xf>
    <xf numFmtId="0" fontId="15" fillId="0" borderId="0" xfId="0" applyFont="1" applyBorder="1" applyAlignment="1">
      <alignment horizontal="left" vertical="top" wrapText="1"/>
    </xf>
    <xf numFmtId="0" fontId="15" fillId="0" borderId="5" xfId="0" applyFont="1" applyBorder="1" applyAlignment="1">
      <alignment horizontal="left" vertical="top" wrapText="1"/>
    </xf>
    <xf numFmtId="0" fontId="10" fillId="0" borderId="0" xfId="0" applyFont="1" applyBorder="1" applyAlignment="1">
      <alignment horizontal="left" vertical="top" wrapText="1"/>
    </xf>
    <xf numFmtId="41" fontId="10" fillId="0" borderId="0" xfId="0" applyNumberFormat="1" applyFont="1" applyBorder="1" applyAlignment="1">
      <alignment horizontal="center" vertical="top" wrapText="1"/>
    </xf>
    <xf numFmtId="0" fontId="10" fillId="0" borderId="0" xfId="0" applyFont="1" applyBorder="1" applyAlignment="1">
      <alignment horizontal="center" vertical="top" wrapText="1"/>
    </xf>
    <xf numFmtId="41" fontId="10" fillId="0" borderId="10" xfId="0" applyNumberFormat="1" applyFont="1" applyBorder="1" applyAlignment="1">
      <alignment horizontal="center" vertical="top" wrapText="1"/>
    </xf>
    <xf numFmtId="0" fontId="10" fillId="0" borderId="10" xfId="0" applyFont="1" applyBorder="1" applyAlignment="1">
      <alignment horizontal="center" vertical="top" wrapText="1"/>
    </xf>
    <xf numFmtId="0" fontId="6" fillId="0" borderId="0" xfId="0" applyFont="1" applyBorder="1" applyAlignment="1">
      <alignment horizontal="left" vertical="top"/>
    </xf>
    <xf numFmtId="0" fontId="6" fillId="0" borderId="5" xfId="0" applyFont="1" applyBorder="1" applyAlignment="1">
      <alignment horizontal="left" vertical="top"/>
    </xf>
    <xf numFmtId="0" fontId="18" fillId="0" borderId="4" xfId="0" applyFont="1" applyBorder="1" applyAlignment="1">
      <alignment horizontal="center"/>
    </xf>
    <xf numFmtId="0" fontId="18" fillId="0" borderId="0" xfId="0" applyFont="1" applyBorder="1" applyAlignment="1">
      <alignment horizontal="center"/>
    </xf>
    <xf numFmtId="0" fontId="18" fillId="0" borderId="5" xfId="0" applyFont="1" applyBorder="1" applyAlignment="1">
      <alignment horizontal="center"/>
    </xf>
    <xf numFmtId="0" fontId="9" fillId="0" borderId="9" xfId="0" applyFont="1" applyBorder="1" applyAlignment="1">
      <alignment horizontal="center"/>
    </xf>
    <xf numFmtId="0" fontId="9" fillId="0" borderId="11" xfId="0" applyFont="1" applyBorder="1" applyAlignment="1">
      <alignment horizontal="center"/>
    </xf>
    <xf numFmtId="0" fontId="9" fillId="0" borderId="12" xfId="0" applyFont="1" applyBorder="1" applyAlignment="1">
      <alignment horizontal="center"/>
    </xf>
    <xf numFmtId="0" fontId="9" fillId="0" borderId="13" xfId="0" applyFont="1" applyBorder="1" applyAlignment="1">
      <alignment horizontal="center"/>
    </xf>
    <xf numFmtId="0" fontId="11" fillId="0" borderId="9" xfId="0" applyFont="1" applyBorder="1" applyAlignment="1">
      <alignment horizontal="center" vertical="center"/>
    </xf>
    <xf numFmtId="0" fontId="11" fillId="0" borderId="11" xfId="0" applyFont="1" applyBorder="1" applyAlignment="1">
      <alignment horizontal="center" vertical="center"/>
    </xf>
    <xf numFmtId="0" fontId="11" fillId="0" borderId="12" xfId="0" applyFont="1" applyBorder="1" applyAlignment="1">
      <alignment horizontal="center" vertical="center"/>
    </xf>
    <xf numFmtId="0" fontId="11" fillId="0" borderId="13" xfId="0" applyFont="1" applyBorder="1" applyAlignment="1">
      <alignment horizontal="center" vertical="center"/>
    </xf>
    <xf numFmtId="0" fontId="11" fillId="0" borderId="11" xfId="0" applyFont="1" applyBorder="1" applyAlignment="1">
      <alignment horizontal="center" vertical="center" wrapText="1"/>
    </xf>
    <xf numFmtId="0" fontId="11" fillId="0" borderId="12" xfId="0" applyFont="1" applyBorder="1" applyAlignment="1">
      <alignment horizontal="center" vertical="center" wrapText="1"/>
    </xf>
    <xf numFmtId="0" fontId="11" fillId="0" borderId="13" xfId="0" applyFont="1" applyBorder="1" applyAlignment="1">
      <alignment horizontal="center" vertical="center" wrapText="1"/>
    </xf>
    <xf numFmtId="0" fontId="0" fillId="0" borderId="0" xfId="0" applyBorder="1" applyAlignment="1">
      <alignment horizontal="left" vertical="top" wrapText="1"/>
    </xf>
    <xf numFmtId="0" fontId="9" fillId="0" borderId="21" xfId="0" applyFont="1" applyBorder="1" applyAlignment="1">
      <alignment horizontal="center"/>
    </xf>
    <xf numFmtId="0" fontId="9" fillId="0" borderId="0" xfId="0" applyFont="1" applyBorder="1" applyAlignment="1">
      <alignment horizontal="center"/>
    </xf>
    <xf numFmtId="0" fontId="9" fillId="0" borderId="22" xfId="0" applyFont="1" applyBorder="1" applyAlignment="1">
      <alignment horizontal="center"/>
    </xf>
    <xf numFmtId="0" fontId="22" fillId="0" borderId="11" xfId="0" applyFont="1" applyBorder="1" applyAlignment="1">
      <alignment horizontal="center" vertical="center"/>
    </xf>
    <xf numFmtId="0" fontId="22" fillId="0" borderId="12" xfId="0" applyFont="1" applyBorder="1" applyAlignment="1">
      <alignment horizontal="center" vertical="center"/>
    </xf>
    <xf numFmtId="0" fontId="22" fillId="0" borderId="13" xfId="0" applyFont="1" applyBorder="1" applyAlignment="1">
      <alignment horizontal="center" vertical="center"/>
    </xf>
    <xf numFmtId="0" fontId="22" fillId="0" borderId="11" xfId="0" applyFont="1" applyBorder="1" applyAlignment="1">
      <alignment horizontal="left" vertical="center"/>
    </xf>
    <xf numFmtId="0" fontId="22" fillId="0" borderId="12" xfId="0" applyFont="1" applyBorder="1" applyAlignment="1">
      <alignment horizontal="left" vertical="center"/>
    </xf>
    <xf numFmtId="0" fontId="22" fillId="0" borderId="13" xfId="0" applyFont="1" applyBorder="1" applyAlignment="1">
      <alignment horizontal="left" vertical="center"/>
    </xf>
    <xf numFmtId="0" fontId="23" fillId="0" borderId="11" xfId="0" applyFont="1" applyBorder="1" applyAlignment="1">
      <alignment horizontal="left" vertical="center"/>
    </xf>
    <xf numFmtId="0" fontId="6" fillId="0" borderId="12" xfId="0" applyFont="1" applyBorder="1" applyAlignment="1">
      <alignment horizontal="left" vertical="center"/>
    </xf>
    <xf numFmtId="0" fontId="6" fillId="0" borderId="28" xfId="0" applyFont="1" applyBorder="1" applyAlignment="1">
      <alignment horizontal="left" vertical="center"/>
    </xf>
    <xf numFmtId="0" fontId="6" fillId="0" borderId="0" xfId="0" applyFont="1" applyBorder="1" applyAlignment="1">
      <alignment horizontal="left"/>
    </xf>
    <xf numFmtId="0" fontId="0" fillId="0" borderId="0" xfId="0" applyAlignment="1">
      <alignment horizontal="center"/>
    </xf>
    <xf numFmtId="0" fontId="6" fillId="0" borderId="21" xfId="0" applyFont="1" applyBorder="1" applyAlignment="1">
      <alignment horizontal="left" wrapText="1"/>
    </xf>
    <xf numFmtId="0" fontId="6" fillId="0" borderId="22" xfId="0" applyFont="1" applyBorder="1" applyAlignment="1">
      <alignment horizontal="left" wrapText="1"/>
    </xf>
    <xf numFmtId="0" fontId="6" fillId="0" borderId="0" xfId="0" applyFont="1" applyBorder="1" applyAlignment="1">
      <alignment horizontal="left" vertical="top" wrapText="1"/>
    </xf>
    <xf numFmtId="0" fontId="6" fillId="0" borderId="22" xfId="0" applyFont="1" applyBorder="1" applyAlignment="1">
      <alignment horizontal="left" vertical="top" wrapText="1"/>
    </xf>
    <xf numFmtId="0" fontId="6" fillId="0" borderId="32" xfId="0" applyFont="1" applyBorder="1" applyAlignment="1">
      <alignment horizontal="left"/>
    </xf>
    <xf numFmtId="0" fontId="6" fillId="0" borderId="14" xfId="0" applyFont="1" applyBorder="1" applyAlignment="1">
      <alignment horizontal="left"/>
    </xf>
    <xf numFmtId="0" fontId="6" fillId="0" borderId="33" xfId="0" applyFont="1" applyBorder="1" applyAlignment="1">
      <alignment horizontal="left"/>
    </xf>
    <xf numFmtId="0" fontId="6" fillId="0" borderId="16" xfId="0" quotePrefix="1" applyFont="1" applyBorder="1" applyAlignment="1">
      <alignment horizontal="left"/>
    </xf>
    <xf numFmtId="0" fontId="6" fillId="0" borderId="0" xfId="0" quotePrefix="1" applyFont="1" applyBorder="1" applyAlignment="1">
      <alignment horizontal="left"/>
    </xf>
    <xf numFmtId="0" fontId="6" fillId="0" borderId="17" xfId="0" quotePrefix="1" applyFont="1" applyBorder="1" applyAlignment="1">
      <alignment horizontal="left"/>
    </xf>
    <xf numFmtId="0" fontId="6" fillId="0" borderId="34" xfId="0" applyFont="1" applyBorder="1" applyAlignment="1">
      <alignment horizontal="left"/>
    </xf>
    <xf numFmtId="0" fontId="6" fillId="0" borderId="10" xfId="0" applyFont="1" applyBorder="1" applyAlignment="1">
      <alignment horizontal="left"/>
    </xf>
    <xf numFmtId="0" fontId="6" fillId="0" borderId="35" xfId="0" applyFont="1" applyBorder="1" applyAlignment="1">
      <alignment horizontal="left"/>
    </xf>
    <xf numFmtId="0" fontId="0" fillId="0" borderId="0" xfId="0" applyBorder="1" applyAlignment="1">
      <alignment horizontal="left" vertical="center"/>
    </xf>
    <xf numFmtId="0" fontId="0" fillId="0" borderId="17" xfId="0" applyBorder="1" applyAlignment="1">
      <alignment horizontal="left" vertical="center"/>
    </xf>
    <xf numFmtId="0" fontId="0" fillId="0" borderId="10" xfId="0" applyBorder="1" applyAlignment="1">
      <alignment horizontal="left" vertical="center"/>
    </xf>
    <xf numFmtId="0" fontId="0" fillId="0" borderId="35" xfId="0" applyBorder="1" applyAlignment="1">
      <alignment horizontal="left" vertical="center"/>
    </xf>
    <xf numFmtId="0" fontId="0" fillId="0" borderId="12" xfId="0" applyBorder="1" applyAlignment="1">
      <alignment horizontal="left" vertical="center"/>
    </xf>
    <xf numFmtId="0" fontId="0" fillId="0" borderId="13" xfId="0" applyBorder="1" applyAlignment="1">
      <alignment horizontal="left" vertical="center"/>
    </xf>
    <xf numFmtId="0" fontId="0" fillId="0" borderId="14" xfId="0" applyBorder="1" applyAlignment="1">
      <alignment horizontal="left" vertical="center"/>
    </xf>
    <xf numFmtId="0" fontId="0" fillId="0" borderId="33" xfId="0" applyBorder="1" applyAlignment="1">
      <alignment horizontal="left" vertical="center"/>
    </xf>
    <xf numFmtId="15" fontId="0" fillId="0" borderId="0" xfId="0" quotePrefix="1" applyNumberFormat="1" applyBorder="1" applyAlignment="1">
      <alignment horizontal="left" vertical="center"/>
    </xf>
    <xf numFmtId="0" fontId="0" fillId="0" borderId="0" xfId="0" quotePrefix="1" applyBorder="1" applyAlignment="1">
      <alignment horizontal="left" vertical="center"/>
    </xf>
    <xf numFmtId="0" fontId="0" fillId="0" borderId="12" xfId="0" applyBorder="1" applyAlignment="1">
      <alignment horizontal="center" vertical="center"/>
    </xf>
    <xf numFmtId="0" fontId="17" fillId="0" borderId="16" xfId="0" applyFont="1" applyBorder="1" applyAlignment="1">
      <alignment horizontal="center" vertical="center"/>
    </xf>
    <xf numFmtId="0" fontId="17" fillId="0" borderId="0" xfId="0" applyFont="1" applyBorder="1" applyAlignment="1">
      <alignment horizontal="center" vertical="center"/>
    </xf>
    <xf numFmtId="0" fontId="17" fillId="0" borderId="17" xfId="0" applyFont="1" applyBorder="1" applyAlignment="1">
      <alignment horizontal="center" vertical="center"/>
    </xf>
    <xf numFmtId="0" fontId="0" fillId="0" borderId="13" xfId="0" applyBorder="1" applyAlignment="1">
      <alignment horizontal="center" vertical="center"/>
    </xf>
    <xf numFmtId="0" fontId="0" fillId="0" borderId="12" xfId="0" applyBorder="1" applyAlignment="1">
      <alignment horizontal="left" vertical="center" wrapText="1"/>
    </xf>
    <xf numFmtId="0" fontId="0" fillId="0" borderId="13" xfId="0" applyBorder="1" applyAlignment="1">
      <alignment horizontal="left" vertical="center" wrapText="1"/>
    </xf>
    <xf numFmtId="0" fontId="0" fillId="0" borderId="10" xfId="0" applyBorder="1" applyAlignment="1">
      <alignment horizontal="left" vertical="center" wrapText="1"/>
    </xf>
    <xf numFmtId="0" fontId="0" fillId="0" borderId="35" xfId="0" applyBorder="1" applyAlignment="1">
      <alignment horizontal="left" vertical="center" wrapText="1"/>
    </xf>
  </cellXfs>
  <cellStyles count="6">
    <cellStyle name="Comma [0]" xfId="1" builtinId="6"/>
    <cellStyle name="Comma [0] 2" xfId="2"/>
    <cellStyle name="Comma 2" xfId="3"/>
    <cellStyle name="Normal" xfId="0" builtinId="0"/>
    <cellStyle name="Normal 2" xfId="4"/>
    <cellStyle name="Normal 3" xf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drawing1.xml><?xml version="1.0" encoding="utf-8"?>
<xdr:wsDr xmlns:xdr="http://schemas.openxmlformats.org/drawingml/2006/spreadsheetDrawing" xmlns:a="http://schemas.openxmlformats.org/drawingml/2006/main">
  <xdr:oneCellAnchor>
    <xdr:from>
      <xdr:col>14</xdr:col>
      <xdr:colOff>257175</xdr:colOff>
      <xdr:row>15</xdr:row>
      <xdr:rowOff>22860</xdr:rowOff>
    </xdr:from>
    <xdr:ext cx="1476558" cy="781240"/>
    <xdr:sp macro="" textlink="">
      <xdr:nvSpPr>
        <xdr:cNvPr id="2" name="TextBox 1"/>
        <xdr:cNvSpPr txBox="1"/>
      </xdr:nvSpPr>
      <xdr:spPr>
        <a:xfrm>
          <a:off x="6932295" y="3985260"/>
          <a:ext cx="1476558" cy="78124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id-ID" sz="1100" i="1"/>
            <a:t>- Bea</a:t>
          </a:r>
          <a:r>
            <a:rPr lang="id-ID" sz="1100" i="1" baseline="0"/>
            <a:t> materai 6000</a:t>
          </a:r>
        </a:p>
        <a:p>
          <a:r>
            <a:rPr lang="id-ID" sz="1100" i="1" baseline="0"/>
            <a:t>- tangan penerima</a:t>
          </a:r>
        </a:p>
        <a:p>
          <a:r>
            <a:rPr lang="id-ID" sz="1100" i="1" baseline="0"/>
            <a:t>- Nama jelas penerima</a:t>
          </a:r>
        </a:p>
        <a:p>
          <a:r>
            <a:rPr lang="id-ID" sz="1100" i="1" baseline="0"/>
            <a:t>- Stempel toko</a:t>
          </a:r>
          <a:endParaRPr lang="id-ID" sz="1100" i="1"/>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C2:Q46"/>
  <sheetViews>
    <sheetView topLeftCell="A19" workbookViewId="0">
      <selection activeCell="E28" sqref="E28"/>
    </sheetView>
  </sheetViews>
  <sheetFormatPr defaultColWidth="9.140625" defaultRowHeight="15.75" x14ac:dyDescent="0.25"/>
  <cols>
    <col min="1" max="1" width="9.140625" style="14"/>
    <col min="2" max="2" width="2" style="14" customWidth="1"/>
    <col min="3" max="3" width="1.85546875" style="14" customWidth="1"/>
    <col min="4" max="4" width="7.28515625" style="14" customWidth="1"/>
    <col min="5" max="5" width="14.42578125" style="14" customWidth="1"/>
    <col min="6" max="6" width="3.42578125" style="14" customWidth="1"/>
    <col min="7" max="7" width="2.85546875" style="14" customWidth="1"/>
    <col min="8" max="8" width="17.85546875" style="14" customWidth="1"/>
    <col min="9" max="9" width="24.5703125" style="14" customWidth="1"/>
    <col min="10" max="10" width="8.7109375" style="14" customWidth="1"/>
    <col min="11" max="11" width="13.7109375" style="14" customWidth="1"/>
    <col min="12" max="12" width="15.28515625" style="14" bestFit="1" customWidth="1"/>
    <col min="13" max="13" width="12.85546875" style="14" customWidth="1"/>
    <col min="14" max="14" width="1.5703125" style="14" customWidth="1"/>
    <col min="15" max="15" width="2.28515625" style="14" customWidth="1"/>
    <col min="16" max="16" width="15.85546875" style="14" bestFit="1" customWidth="1"/>
    <col min="17" max="17" width="17.5703125" style="14" bestFit="1" customWidth="1"/>
    <col min="18" max="16384" width="9.140625" style="14"/>
  </cols>
  <sheetData>
    <row r="2" spans="3:14" ht="8.25" customHeight="1" thickBot="1" x14ac:dyDescent="0.35"/>
    <row r="3" spans="3:14" ht="7.5" customHeight="1" x14ac:dyDescent="0.3">
      <c r="C3" s="117"/>
      <c r="D3" s="118"/>
      <c r="E3" s="118"/>
      <c r="F3" s="118"/>
      <c r="G3" s="118"/>
      <c r="H3" s="118"/>
      <c r="I3" s="118"/>
      <c r="J3" s="118"/>
      <c r="K3" s="118"/>
      <c r="L3" s="118"/>
      <c r="M3" s="118"/>
      <c r="N3" s="119"/>
    </row>
    <row r="4" spans="3:14" ht="15.6" x14ac:dyDescent="0.3">
      <c r="C4" s="57"/>
      <c r="D4" s="151" t="s">
        <v>134</v>
      </c>
      <c r="E4" s="151"/>
      <c r="F4" s="151"/>
      <c r="G4" s="151"/>
      <c r="H4" s="151"/>
      <c r="I4" s="151"/>
      <c r="J4" s="151"/>
      <c r="K4" s="151"/>
      <c r="L4" s="151"/>
      <c r="M4" s="151"/>
      <c r="N4" s="58"/>
    </row>
    <row r="5" spans="3:14" ht="15.6" x14ac:dyDescent="0.3">
      <c r="C5" s="57"/>
      <c r="D5" s="10"/>
      <c r="E5" s="10"/>
      <c r="F5" s="10"/>
      <c r="G5" s="10"/>
      <c r="H5" s="10"/>
      <c r="I5" s="10"/>
      <c r="J5" s="10"/>
      <c r="K5" s="10"/>
      <c r="L5" s="10"/>
      <c r="M5" s="10"/>
      <c r="N5" s="58"/>
    </row>
    <row r="6" spans="3:14" ht="15.6" x14ac:dyDescent="0.3">
      <c r="C6" s="57"/>
      <c r="D6" s="8">
        <v>1</v>
      </c>
      <c r="E6" s="10" t="s">
        <v>22</v>
      </c>
      <c r="F6" s="10"/>
      <c r="G6" s="10" t="s">
        <v>9</v>
      </c>
      <c r="H6" s="10" t="s">
        <v>135</v>
      </c>
      <c r="I6" s="10"/>
      <c r="J6" s="10"/>
      <c r="K6" s="10"/>
      <c r="L6" s="10"/>
      <c r="M6" s="10"/>
      <c r="N6" s="58"/>
    </row>
    <row r="7" spans="3:14" ht="15.6" x14ac:dyDescent="0.3">
      <c r="C7" s="57"/>
      <c r="D7" s="8">
        <v>2</v>
      </c>
      <c r="E7" s="10" t="s">
        <v>136</v>
      </c>
      <c r="F7" s="10"/>
      <c r="G7" s="10" t="s">
        <v>9</v>
      </c>
      <c r="H7" s="10" t="s">
        <v>135</v>
      </c>
      <c r="I7" s="10"/>
      <c r="J7" s="10"/>
      <c r="K7" s="10"/>
      <c r="L7" s="10"/>
      <c r="M7" s="10"/>
      <c r="N7" s="58"/>
    </row>
    <row r="8" spans="3:14" ht="15.6" x14ac:dyDescent="0.3">
      <c r="C8" s="57"/>
      <c r="D8" s="8">
        <v>3</v>
      </c>
      <c r="E8" s="10" t="s">
        <v>137</v>
      </c>
      <c r="F8" s="10"/>
      <c r="G8" s="10" t="s">
        <v>9</v>
      </c>
      <c r="H8" s="120" t="s">
        <v>138</v>
      </c>
      <c r="I8" s="10"/>
      <c r="J8" s="10"/>
      <c r="K8" s="10"/>
      <c r="L8" s="10"/>
      <c r="M8" s="10"/>
      <c r="N8" s="58"/>
    </row>
    <row r="9" spans="3:14" ht="15.6" x14ac:dyDescent="0.3">
      <c r="C9" s="57"/>
      <c r="D9" s="8"/>
      <c r="E9" s="10"/>
      <c r="F9" s="10"/>
      <c r="G9" s="10"/>
      <c r="H9" s="120" t="s">
        <v>138</v>
      </c>
      <c r="I9" s="10"/>
      <c r="J9" s="10"/>
      <c r="K9" s="10"/>
      <c r="L9" s="10"/>
      <c r="M9" s="10"/>
      <c r="N9" s="58"/>
    </row>
    <row r="10" spans="3:14" ht="15.6" x14ac:dyDescent="0.3">
      <c r="C10" s="57"/>
      <c r="D10" s="8">
        <v>4</v>
      </c>
      <c r="E10" s="10" t="s">
        <v>139</v>
      </c>
      <c r="F10" s="10"/>
      <c r="G10" s="10" t="s">
        <v>9</v>
      </c>
      <c r="H10" s="10" t="s">
        <v>135</v>
      </c>
      <c r="I10" s="10"/>
      <c r="J10" s="10"/>
      <c r="K10" s="10"/>
      <c r="L10" s="10"/>
      <c r="M10" s="10"/>
      <c r="N10" s="58"/>
    </row>
    <row r="11" spans="3:14" ht="15.6" x14ac:dyDescent="0.3">
      <c r="C11" s="57"/>
      <c r="D11" s="8">
        <v>5</v>
      </c>
      <c r="E11" s="10" t="s">
        <v>140</v>
      </c>
      <c r="F11" s="10"/>
      <c r="G11" s="10" t="s">
        <v>9</v>
      </c>
      <c r="H11" s="121">
        <f>100000000</f>
        <v>100000000</v>
      </c>
      <c r="I11" s="10"/>
      <c r="J11" s="10" t="s">
        <v>141</v>
      </c>
      <c r="K11" s="10"/>
      <c r="L11" s="122">
        <f>H11*70%</f>
        <v>70000000</v>
      </c>
      <c r="M11" s="10"/>
      <c r="N11" s="58"/>
    </row>
    <row r="12" spans="3:14" ht="15.6" x14ac:dyDescent="0.3">
      <c r="C12" s="57"/>
      <c r="D12" s="8"/>
      <c r="E12" s="10"/>
      <c r="F12" s="10"/>
      <c r="G12" s="10"/>
      <c r="H12" s="10"/>
      <c r="I12" s="10"/>
      <c r="J12" s="123" t="s">
        <v>142</v>
      </c>
      <c r="K12" s="123"/>
      <c r="L12" s="124">
        <f>K25</f>
        <v>44000000</v>
      </c>
      <c r="M12" s="10"/>
      <c r="N12" s="58"/>
    </row>
    <row r="13" spans="3:14" ht="15.6" x14ac:dyDescent="0.3">
      <c r="C13" s="57"/>
      <c r="D13" s="8"/>
      <c r="E13" s="10"/>
      <c r="F13" s="10"/>
      <c r="G13" s="10"/>
      <c r="H13" s="10"/>
      <c r="I13" s="10"/>
      <c r="J13" s="10" t="s">
        <v>143</v>
      </c>
      <c r="K13" s="10"/>
      <c r="L13" s="122">
        <f>L11-L12</f>
        <v>26000000</v>
      </c>
      <c r="M13" s="10"/>
      <c r="N13" s="58"/>
    </row>
    <row r="14" spans="3:14" ht="16.149999999999999" thickBot="1" x14ac:dyDescent="0.35">
      <c r="C14" s="57"/>
      <c r="D14" s="125"/>
      <c r="E14" s="126"/>
      <c r="F14" s="126"/>
      <c r="G14" s="126"/>
      <c r="H14" s="126"/>
      <c r="I14" s="126"/>
      <c r="J14" s="126"/>
      <c r="K14" s="126"/>
      <c r="L14" s="126"/>
      <c r="M14" s="126"/>
      <c r="N14" s="58"/>
    </row>
    <row r="15" spans="3:14" ht="47.25" customHeight="1" x14ac:dyDescent="0.3">
      <c r="C15" s="57"/>
      <c r="D15" s="152" t="s">
        <v>144</v>
      </c>
      <c r="E15" s="152"/>
      <c r="F15" s="152"/>
      <c r="G15" s="152"/>
      <c r="H15" s="152"/>
      <c r="I15" s="152"/>
      <c r="J15" s="152"/>
      <c r="K15" s="152"/>
      <c r="L15" s="152"/>
      <c r="M15" s="152"/>
      <c r="N15" s="58"/>
    </row>
    <row r="16" spans="3:14" ht="11.25" customHeight="1" thickBot="1" x14ac:dyDescent="0.35">
      <c r="C16" s="57"/>
      <c r="D16" s="10"/>
      <c r="E16" s="10"/>
      <c r="F16" s="10"/>
      <c r="G16" s="10"/>
      <c r="H16" s="10"/>
      <c r="I16" s="10"/>
      <c r="J16" s="10"/>
      <c r="K16" s="10"/>
      <c r="L16" s="10"/>
      <c r="M16" s="10"/>
      <c r="N16" s="58"/>
    </row>
    <row r="17" spans="3:17" ht="16.5" thickTop="1" x14ac:dyDescent="0.25">
      <c r="C17" s="57"/>
      <c r="D17" s="153" t="s">
        <v>145</v>
      </c>
      <c r="E17" s="153" t="s">
        <v>30</v>
      </c>
      <c r="F17" s="155" t="s">
        <v>146</v>
      </c>
      <c r="G17" s="156"/>
      <c r="H17" s="157"/>
      <c r="I17" s="153" t="s">
        <v>147</v>
      </c>
      <c r="J17" s="161" t="s">
        <v>148</v>
      </c>
      <c r="K17" s="161" t="s">
        <v>149</v>
      </c>
      <c r="L17" s="153" t="s">
        <v>150</v>
      </c>
      <c r="M17" s="153"/>
      <c r="N17" s="58"/>
    </row>
    <row r="18" spans="3:17" ht="16.5" thickBot="1" x14ac:dyDescent="0.3">
      <c r="C18" s="57"/>
      <c r="D18" s="154"/>
      <c r="E18" s="154"/>
      <c r="F18" s="158"/>
      <c r="G18" s="159"/>
      <c r="H18" s="160"/>
      <c r="I18" s="154"/>
      <c r="J18" s="162"/>
      <c r="K18" s="162"/>
      <c r="L18" s="127" t="s">
        <v>151</v>
      </c>
      <c r="M18" s="127" t="s">
        <v>152</v>
      </c>
      <c r="N18" s="58"/>
    </row>
    <row r="19" spans="3:17" s="140" customFormat="1" ht="25.5" customHeight="1" thickTop="1" x14ac:dyDescent="0.3">
      <c r="C19" s="133"/>
      <c r="D19" s="134">
        <v>1</v>
      </c>
      <c r="E19" s="135" t="s">
        <v>175</v>
      </c>
      <c r="F19" s="165" t="s">
        <v>153</v>
      </c>
      <c r="G19" s="166"/>
      <c r="H19" s="167"/>
      <c r="I19" s="136" t="s">
        <v>154</v>
      </c>
      <c r="J19" s="137" t="s">
        <v>155</v>
      </c>
      <c r="K19" s="138">
        <v>9000000</v>
      </c>
      <c r="L19" s="138">
        <f>K19*10/11.5*(10%)</f>
        <v>782608.69565217395</v>
      </c>
      <c r="M19" s="138">
        <f>L19*10*(1.5%)</f>
        <v>117391.30434782608</v>
      </c>
      <c r="N19" s="139"/>
      <c r="P19" s="140" t="s">
        <v>156</v>
      </c>
      <c r="Q19" s="141">
        <f>K19*10/11.5</f>
        <v>7826086.9565217393</v>
      </c>
    </row>
    <row r="20" spans="3:17" s="140" customFormat="1" ht="25.5" customHeight="1" x14ac:dyDescent="0.3">
      <c r="C20" s="133"/>
      <c r="D20" s="142">
        <v>2</v>
      </c>
      <c r="E20" s="143" t="s">
        <v>176</v>
      </c>
      <c r="F20" s="168" t="s">
        <v>157</v>
      </c>
      <c r="G20" s="169"/>
      <c r="H20" s="170"/>
      <c r="I20" s="144" t="s">
        <v>154</v>
      </c>
      <c r="J20" s="145" t="s">
        <v>158</v>
      </c>
      <c r="K20" s="146">
        <f>10000000</f>
        <v>10000000</v>
      </c>
      <c r="L20" s="146">
        <f t="shared" ref="L20:L23" si="0">K20*10/11.5*(10%)</f>
        <v>869565.21739130432</v>
      </c>
      <c r="M20" s="146">
        <f t="shared" ref="M20:M23" si="1">L20*10*(1.5%)</f>
        <v>130434.78260869563</v>
      </c>
      <c r="N20" s="139"/>
      <c r="P20" s="140" t="s">
        <v>159</v>
      </c>
      <c r="Q20" s="141">
        <f>Q19*10%</f>
        <v>782608.69565217395</v>
      </c>
    </row>
    <row r="21" spans="3:17" s="140" customFormat="1" ht="25.5" customHeight="1" x14ac:dyDescent="0.3">
      <c r="C21" s="133"/>
      <c r="D21" s="142">
        <v>3</v>
      </c>
      <c r="E21" s="143" t="s">
        <v>177</v>
      </c>
      <c r="F21" s="168" t="s">
        <v>153</v>
      </c>
      <c r="G21" s="169"/>
      <c r="H21" s="170"/>
      <c r="I21" s="144" t="s">
        <v>154</v>
      </c>
      <c r="J21" s="145" t="s">
        <v>160</v>
      </c>
      <c r="K21" s="146">
        <v>11000000</v>
      </c>
      <c r="L21" s="146">
        <f t="shared" si="0"/>
        <v>956521.73913043481</v>
      </c>
      <c r="M21" s="146">
        <f t="shared" si="1"/>
        <v>143478.26086956522</v>
      </c>
      <c r="N21" s="139"/>
      <c r="P21" s="140" t="s">
        <v>161</v>
      </c>
      <c r="Q21" s="141">
        <f>Q19*1.5%</f>
        <v>117391.30434782608</v>
      </c>
    </row>
    <row r="22" spans="3:17" s="140" customFormat="1" ht="25.5" customHeight="1" x14ac:dyDescent="0.3">
      <c r="C22" s="133"/>
      <c r="D22" s="142">
        <v>4</v>
      </c>
      <c r="E22" s="143" t="s">
        <v>178</v>
      </c>
      <c r="F22" s="168" t="s">
        <v>153</v>
      </c>
      <c r="G22" s="169"/>
      <c r="H22" s="170"/>
      <c r="I22" s="144" t="s">
        <v>154</v>
      </c>
      <c r="J22" s="145" t="s">
        <v>162</v>
      </c>
      <c r="K22" s="146">
        <v>5000000</v>
      </c>
      <c r="L22" s="146">
        <f t="shared" si="0"/>
        <v>434782.60869565216</v>
      </c>
      <c r="M22" s="146">
        <f t="shared" si="1"/>
        <v>65217.391304347817</v>
      </c>
      <c r="N22" s="139"/>
    </row>
    <row r="23" spans="3:17" s="140" customFormat="1" ht="25.5" customHeight="1" x14ac:dyDescent="0.3">
      <c r="C23" s="133"/>
      <c r="D23" s="142">
        <v>5</v>
      </c>
      <c r="E23" s="143" t="s">
        <v>179</v>
      </c>
      <c r="F23" s="168" t="s">
        <v>153</v>
      </c>
      <c r="G23" s="169"/>
      <c r="H23" s="170"/>
      <c r="I23" s="144" t="s">
        <v>154</v>
      </c>
      <c r="J23" s="145" t="s">
        <v>163</v>
      </c>
      <c r="K23" s="146">
        <v>9000000</v>
      </c>
      <c r="L23" s="146">
        <f t="shared" si="0"/>
        <v>782608.69565217395</v>
      </c>
      <c r="M23" s="146">
        <f t="shared" si="1"/>
        <v>117391.30434782608</v>
      </c>
      <c r="N23" s="139"/>
    </row>
    <row r="24" spans="3:17" s="140" customFormat="1" ht="25.5" customHeight="1" x14ac:dyDescent="0.3">
      <c r="C24" s="133"/>
      <c r="D24" s="147" t="s">
        <v>164</v>
      </c>
      <c r="E24" s="148"/>
      <c r="F24" s="171"/>
      <c r="G24" s="172"/>
      <c r="H24" s="173"/>
      <c r="I24" s="148"/>
      <c r="J24" s="148"/>
      <c r="K24" s="149"/>
      <c r="L24" s="148"/>
      <c r="M24" s="148"/>
      <c r="N24" s="139"/>
    </row>
    <row r="25" spans="3:17" s="140" customFormat="1" ht="15.6" x14ac:dyDescent="0.3">
      <c r="C25" s="133"/>
      <c r="D25" s="163" t="s">
        <v>33</v>
      </c>
      <c r="E25" s="164"/>
      <c r="F25" s="164"/>
      <c r="G25" s="164"/>
      <c r="H25" s="164"/>
      <c r="I25" s="164"/>
      <c r="J25" s="164"/>
      <c r="K25" s="150">
        <f>SUM(K19:K24)</f>
        <v>44000000</v>
      </c>
      <c r="L25" s="150">
        <f t="shared" ref="L25:M25" si="2">SUM(L19:L24)</f>
        <v>3826086.9565217393</v>
      </c>
      <c r="M25" s="150">
        <f t="shared" si="2"/>
        <v>573913.04347826086</v>
      </c>
      <c r="N25" s="139"/>
      <c r="P25" s="140" t="s">
        <v>156</v>
      </c>
      <c r="Q25" s="141">
        <f>K25*10/11.5</f>
        <v>38260869.565217391</v>
      </c>
    </row>
    <row r="26" spans="3:17" ht="15.6" x14ac:dyDescent="0.3">
      <c r="C26" s="57"/>
      <c r="D26" s="10"/>
      <c r="E26" s="10"/>
      <c r="F26" s="10"/>
      <c r="G26" s="10"/>
      <c r="H26" s="10"/>
      <c r="I26" s="10"/>
      <c r="J26" s="10"/>
      <c r="K26" s="10"/>
      <c r="L26" s="10"/>
      <c r="M26" s="10"/>
      <c r="N26" s="58"/>
      <c r="P26" s="14" t="s">
        <v>159</v>
      </c>
      <c r="Q26" s="128">
        <f>Q25*10%</f>
        <v>3826086.9565217393</v>
      </c>
    </row>
    <row r="27" spans="3:17" ht="36" customHeight="1" x14ac:dyDescent="0.3">
      <c r="C27" s="57"/>
      <c r="D27" s="152" t="s">
        <v>165</v>
      </c>
      <c r="E27" s="152"/>
      <c r="F27" s="152"/>
      <c r="G27" s="152"/>
      <c r="H27" s="152"/>
      <c r="I27" s="152"/>
      <c r="J27" s="152"/>
      <c r="K27" s="152"/>
      <c r="L27" s="152"/>
      <c r="M27" s="152"/>
      <c r="N27" s="58"/>
      <c r="P27" s="14" t="s">
        <v>161</v>
      </c>
      <c r="Q27" s="128">
        <f>Q25*1.5%</f>
        <v>573913.04347826086</v>
      </c>
    </row>
    <row r="28" spans="3:17" x14ac:dyDescent="0.25">
      <c r="C28" s="57"/>
      <c r="D28" s="10"/>
      <c r="E28" s="10"/>
      <c r="F28" s="10"/>
      <c r="G28" s="10"/>
      <c r="H28" s="10"/>
      <c r="I28" s="10"/>
      <c r="J28" s="10"/>
      <c r="K28" s="10"/>
      <c r="L28" s="10"/>
      <c r="M28" s="10"/>
      <c r="N28" s="58"/>
    </row>
    <row r="29" spans="3:17" x14ac:dyDescent="0.25">
      <c r="C29" s="57"/>
      <c r="D29" s="10"/>
      <c r="E29" s="10"/>
      <c r="F29" s="10"/>
      <c r="G29" s="10"/>
      <c r="H29" s="10" t="s">
        <v>71</v>
      </c>
      <c r="I29" s="10"/>
      <c r="K29" s="10" t="s">
        <v>166</v>
      </c>
      <c r="L29" s="10"/>
      <c r="M29" s="10"/>
      <c r="N29" s="58"/>
    </row>
    <row r="30" spans="3:17" x14ac:dyDescent="0.25">
      <c r="C30" s="57"/>
      <c r="D30" s="10"/>
      <c r="E30" s="10"/>
      <c r="F30" s="10"/>
      <c r="G30" s="10"/>
      <c r="H30" s="10" t="s">
        <v>167</v>
      </c>
      <c r="I30" s="10"/>
      <c r="K30" s="10" t="s">
        <v>22</v>
      </c>
      <c r="L30" s="10"/>
      <c r="M30" s="10"/>
      <c r="N30" s="58"/>
    </row>
    <row r="31" spans="3:17" x14ac:dyDescent="0.25">
      <c r="C31" s="57"/>
      <c r="D31" s="10"/>
      <c r="E31" s="10"/>
      <c r="F31" s="10"/>
      <c r="G31" s="10"/>
      <c r="H31" s="10"/>
      <c r="I31" s="10"/>
      <c r="K31" s="10"/>
      <c r="L31" s="10"/>
      <c r="M31" s="10"/>
      <c r="N31" s="58"/>
    </row>
    <row r="32" spans="3:17" x14ac:dyDescent="0.25">
      <c r="C32" s="57"/>
      <c r="D32" s="10"/>
      <c r="E32" s="10"/>
      <c r="F32" s="10"/>
      <c r="G32" s="10"/>
      <c r="H32" s="10"/>
      <c r="I32" s="10"/>
      <c r="K32" s="10"/>
      <c r="L32" s="10"/>
      <c r="M32" s="10"/>
      <c r="N32" s="58"/>
    </row>
    <row r="33" spans="3:17" x14ac:dyDescent="0.25">
      <c r="C33" s="57"/>
      <c r="D33" s="10"/>
      <c r="E33" s="10"/>
      <c r="F33" s="10"/>
      <c r="G33" s="10"/>
      <c r="H33" s="81" t="s">
        <v>72</v>
      </c>
      <c r="I33" s="10"/>
      <c r="K33" s="10" t="s">
        <v>168</v>
      </c>
      <c r="L33" s="10"/>
      <c r="M33" s="10"/>
      <c r="N33" s="58"/>
    </row>
    <row r="34" spans="3:17" x14ac:dyDescent="0.25">
      <c r="C34" s="57"/>
      <c r="D34" s="10"/>
      <c r="E34" s="10"/>
      <c r="F34" s="10"/>
      <c r="G34" s="10"/>
      <c r="H34" s="82" t="s">
        <v>131</v>
      </c>
      <c r="I34" s="10"/>
      <c r="K34" s="10" t="s">
        <v>169</v>
      </c>
      <c r="L34" s="10"/>
      <c r="M34" s="10"/>
      <c r="N34" s="58"/>
    </row>
    <row r="35" spans="3:17" ht="7.5" customHeight="1" thickBot="1" x14ac:dyDescent="0.3">
      <c r="C35" s="129"/>
      <c r="D35" s="126"/>
      <c r="E35" s="126"/>
      <c r="F35" s="126"/>
      <c r="G35" s="126"/>
      <c r="H35" s="126"/>
      <c r="I35" s="126"/>
      <c r="J35" s="126"/>
      <c r="K35" s="126"/>
      <c r="L35" s="126"/>
      <c r="M35" s="126"/>
      <c r="N35" s="130"/>
    </row>
    <row r="36" spans="3:17" ht="9" customHeight="1" x14ac:dyDescent="0.25"/>
    <row r="39" spans="3:17" x14ac:dyDescent="0.25">
      <c r="P39" s="14" t="s">
        <v>170</v>
      </c>
      <c r="Q39" s="131">
        <v>1500000</v>
      </c>
    </row>
    <row r="40" spans="3:17" x14ac:dyDescent="0.25">
      <c r="P40" s="14" t="s">
        <v>159</v>
      </c>
      <c r="Q40" s="131">
        <f>Q39*10%</f>
        <v>150000</v>
      </c>
    </row>
    <row r="41" spans="3:17" x14ac:dyDescent="0.25">
      <c r="P41" s="14" t="s">
        <v>171</v>
      </c>
      <c r="Q41" s="132">
        <f>Q39*1.5%</f>
        <v>22500</v>
      </c>
    </row>
    <row r="42" spans="3:17" x14ac:dyDescent="0.25">
      <c r="P42" s="14" t="s">
        <v>172</v>
      </c>
      <c r="Q42" s="131">
        <f>SUM(Q39:Q41)</f>
        <v>1672500</v>
      </c>
    </row>
    <row r="43" spans="3:17" x14ac:dyDescent="0.25">
      <c r="Q43" s="131"/>
    </row>
    <row r="44" spans="3:17" x14ac:dyDescent="0.25">
      <c r="P44" s="14" t="s">
        <v>156</v>
      </c>
      <c r="Q44" s="131">
        <f>Q42*100/111.5</f>
        <v>1500000</v>
      </c>
    </row>
    <row r="45" spans="3:17" x14ac:dyDescent="0.25">
      <c r="Q45" s="131"/>
    </row>
    <row r="46" spans="3:17" x14ac:dyDescent="0.25">
      <c r="Q46" s="131"/>
    </row>
  </sheetData>
  <mergeCells count="17">
    <mergeCell ref="D25:J25"/>
    <mergeCell ref="D27:M27"/>
    <mergeCell ref="F19:H19"/>
    <mergeCell ref="F20:H20"/>
    <mergeCell ref="F21:H21"/>
    <mergeCell ref="F22:H22"/>
    <mergeCell ref="F23:H23"/>
    <mergeCell ref="F24:H24"/>
    <mergeCell ref="D4:M4"/>
    <mergeCell ref="D15:M15"/>
    <mergeCell ref="D17:D18"/>
    <mergeCell ref="E17:E18"/>
    <mergeCell ref="F17:H18"/>
    <mergeCell ref="I17:I18"/>
    <mergeCell ref="J17:J18"/>
    <mergeCell ref="K17:K18"/>
    <mergeCell ref="L17:M17"/>
  </mergeCells>
  <pageMargins left="0.7" right="0.7" top="0.75" bottom="0.75" header="0.3" footer="0.3"/>
  <pageSetup paperSize="9"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1:X34"/>
  <sheetViews>
    <sheetView view="pageBreakPreview" zoomScaleNormal="100" zoomScaleSheetLayoutView="100" workbookViewId="0">
      <selection activeCell="F17" sqref="F17"/>
    </sheetView>
  </sheetViews>
  <sheetFormatPr defaultColWidth="9.140625" defaultRowHeight="15" x14ac:dyDescent="0.25"/>
  <cols>
    <col min="1" max="1" width="9.140625" style="1"/>
    <col min="2" max="2" width="1.7109375" style="1" customWidth="1"/>
    <col min="3" max="3" width="3.28515625" style="1" customWidth="1"/>
    <col min="4" max="4" width="18.7109375" style="1" customWidth="1"/>
    <col min="5" max="5" width="2.42578125" style="1" customWidth="1"/>
    <col min="6" max="6" width="12" style="1" customWidth="1"/>
    <col min="7" max="7" width="9.140625" style="1"/>
    <col min="8" max="8" width="6.7109375" style="1" customWidth="1"/>
    <col min="9" max="9" width="3.7109375" style="1" customWidth="1"/>
    <col min="10" max="10" width="7.42578125" style="1" customWidth="1"/>
    <col min="11" max="11" width="5.140625" style="1" customWidth="1"/>
    <col min="12" max="12" width="3.7109375" style="1" customWidth="1"/>
    <col min="13" max="13" width="2.5703125" style="1" customWidth="1"/>
    <col min="14" max="14" width="9.140625" style="1"/>
    <col min="15" max="15" width="5.42578125" style="1" customWidth="1"/>
    <col min="16" max="16" width="9.42578125" style="1" customWidth="1"/>
    <col min="17" max="17" width="9.28515625" style="1" customWidth="1"/>
    <col min="18" max="18" width="4.140625" style="1" customWidth="1"/>
    <col min="19" max="19" width="7.7109375" style="1" customWidth="1"/>
    <col min="20" max="20" width="2.7109375" style="1" customWidth="1"/>
    <col min="21" max="21" width="1.7109375" style="1" customWidth="1"/>
    <col min="22" max="22" width="2" style="1" customWidth="1"/>
    <col min="23" max="16384" width="9.140625" style="1"/>
  </cols>
  <sheetData>
    <row r="1" spans="3:24" ht="8.25" customHeight="1" thickBot="1" x14ac:dyDescent="0.35"/>
    <row r="2" spans="3:24" ht="9" customHeight="1" thickTop="1" x14ac:dyDescent="0.3">
      <c r="C2" s="2"/>
      <c r="D2" s="3"/>
      <c r="E2" s="3"/>
      <c r="F2" s="3"/>
      <c r="G2" s="3"/>
      <c r="H2" s="3"/>
      <c r="I2" s="3"/>
      <c r="J2" s="3"/>
      <c r="K2" s="3"/>
      <c r="L2" s="3"/>
      <c r="M2" s="3"/>
      <c r="N2" s="3"/>
      <c r="O2" s="3"/>
      <c r="P2" s="3"/>
      <c r="Q2" s="3"/>
      <c r="R2" s="3"/>
      <c r="S2" s="3"/>
      <c r="T2" s="3"/>
      <c r="U2" s="4"/>
    </row>
    <row r="3" spans="3:24" ht="25.9" x14ac:dyDescent="0.5">
      <c r="C3" s="188" t="s">
        <v>0</v>
      </c>
      <c r="D3" s="189"/>
      <c r="E3" s="189"/>
      <c r="F3" s="189"/>
      <c r="G3" s="189"/>
      <c r="H3" s="189"/>
      <c r="I3" s="189"/>
      <c r="J3" s="189"/>
      <c r="K3" s="189"/>
      <c r="L3" s="189"/>
      <c r="M3" s="189"/>
      <c r="N3" s="189"/>
      <c r="O3" s="189"/>
      <c r="P3" s="189"/>
      <c r="Q3" s="189"/>
      <c r="R3" s="189"/>
      <c r="S3" s="189"/>
      <c r="T3" s="189"/>
      <c r="U3" s="190"/>
    </row>
    <row r="4" spans="3:24" ht="6" customHeight="1" x14ac:dyDescent="0.3">
      <c r="C4" s="5"/>
      <c r="D4" s="6"/>
      <c r="E4" s="6"/>
      <c r="F4" s="6"/>
      <c r="G4" s="6"/>
      <c r="H4" s="6"/>
      <c r="I4" s="6"/>
      <c r="J4" s="6"/>
      <c r="K4" s="6"/>
      <c r="L4" s="6"/>
      <c r="M4" s="6"/>
      <c r="N4" s="6"/>
      <c r="O4" s="6"/>
      <c r="P4" s="6"/>
      <c r="Q4" s="6"/>
      <c r="R4" s="6"/>
      <c r="S4" s="6"/>
      <c r="T4" s="6"/>
      <c r="U4" s="7"/>
    </row>
    <row r="5" spans="3:24" s="32" customFormat="1" ht="18" x14ac:dyDescent="0.35">
      <c r="C5" s="33"/>
      <c r="D5" s="38" t="s">
        <v>1</v>
      </c>
      <c r="E5" s="191" t="s">
        <v>2</v>
      </c>
      <c r="F5" s="191"/>
      <c r="G5" s="192" t="s">
        <v>3</v>
      </c>
      <c r="H5" s="193"/>
      <c r="I5" s="194"/>
      <c r="J5" s="192" t="s">
        <v>4</v>
      </c>
      <c r="K5" s="193"/>
      <c r="L5" s="194"/>
      <c r="M5" s="191" t="s">
        <v>5</v>
      </c>
      <c r="N5" s="191"/>
      <c r="O5" s="191"/>
      <c r="P5" s="192" t="s">
        <v>126</v>
      </c>
      <c r="Q5" s="194"/>
      <c r="R5" s="191" t="s">
        <v>6</v>
      </c>
      <c r="S5" s="191"/>
      <c r="T5" s="34"/>
      <c r="U5" s="35"/>
    </row>
    <row r="6" spans="3:24" ht="21.75" customHeight="1" x14ac:dyDescent="0.3">
      <c r="C6" s="23"/>
      <c r="D6" s="40" t="s">
        <v>7</v>
      </c>
      <c r="E6" s="195">
        <v>260100</v>
      </c>
      <c r="F6" s="195"/>
      <c r="G6" s="196"/>
      <c r="H6" s="197"/>
      <c r="I6" s="198"/>
      <c r="J6" s="199"/>
      <c r="K6" s="200"/>
      <c r="L6" s="201"/>
      <c r="M6" s="195"/>
      <c r="N6" s="195"/>
      <c r="O6" s="195"/>
      <c r="P6" s="196" t="s">
        <v>133</v>
      </c>
      <c r="Q6" s="198"/>
      <c r="R6" s="195"/>
      <c r="S6" s="195"/>
      <c r="T6" s="22"/>
      <c r="U6" s="24"/>
    </row>
    <row r="7" spans="3:24" ht="8.25" customHeight="1" x14ac:dyDescent="0.3">
      <c r="C7" s="9"/>
      <c r="D7" s="10"/>
      <c r="E7" s="10"/>
      <c r="F7" s="10"/>
      <c r="G7" s="10"/>
      <c r="H7" s="10"/>
      <c r="I7" s="10"/>
      <c r="J7" s="10"/>
      <c r="K7" s="10"/>
      <c r="L7" s="10"/>
      <c r="M7" s="10"/>
      <c r="N7" s="10"/>
      <c r="O7" s="10"/>
      <c r="P7" s="10"/>
      <c r="Q7" s="10"/>
      <c r="R7" s="10"/>
      <c r="S7" s="10"/>
      <c r="T7" s="10"/>
      <c r="U7" s="11"/>
    </row>
    <row r="8" spans="3:24" ht="17.45" x14ac:dyDescent="0.3">
      <c r="C8" s="12"/>
      <c r="D8" s="27" t="s">
        <v>8</v>
      </c>
      <c r="E8" s="13" t="s">
        <v>9</v>
      </c>
      <c r="F8" s="186" t="s">
        <v>127</v>
      </c>
      <c r="G8" s="186"/>
      <c r="H8" s="186"/>
      <c r="I8" s="186"/>
      <c r="J8" s="186"/>
      <c r="K8" s="186"/>
      <c r="L8" s="186"/>
      <c r="M8" s="186"/>
      <c r="N8" s="186"/>
      <c r="O8" s="186"/>
      <c r="P8" s="186"/>
      <c r="Q8" s="186"/>
      <c r="R8" s="186"/>
      <c r="S8" s="186"/>
      <c r="T8" s="186"/>
      <c r="U8" s="187"/>
    </row>
    <row r="9" spans="3:24" ht="18" x14ac:dyDescent="0.3">
      <c r="C9" s="12"/>
      <c r="D9" s="27" t="s">
        <v>10</v>
      </c>
      <c r="E9" s="13" t="s">
        <v>9</v>
      </c>
      <c r="F9" s="179" t="s">
        <v>11</v>
      </c>
      <c r="G9" s="179"/>
      <c r="H9" s="179"/>
      <c r="I9" s="179"/>
      <c r="J9" s="179"/>
      <c r="K9" s="179"/>
      <c r="L9" s="179"/>
      <c r="M9" s="179"/>
      <c r="N9" s="179"/>
      <c r="O9" s="179"/>
      <c r="P9" s="179"/>
      <c r="Q9" s="179"/>
      <c r="R9" s="179"/>
      <c r="S9" s="179"/>
      <c r="T9" s="179"/>
      <c r="U9" s="180"/>
    </row>
    <row r="10" spans="3:24" ht="47.25" customHeight="1" x14ac:dyDescent="0.25">
      <c r="C10" s="12"/>
      <c r="D10" s="27" t="s">
        <v>12</v>
      </c>
      <c r="E10" s="13" t="s">
        <v>9</v>
      </c>
      <c r="F10" s="181" t="s">
        <v>132</v>
      </c>
      <c r="G10" s="181"/>
      <c r="H10" s="181"/>
      <c r="I10" s="181"/>
      <c r="J10" s="181"/>
      <c r="K10" s="181"/>
      <c r="L10" s="181"/>
      <c r="M10" s="181"/>
      <c r="N10" s="181"/>
      <c r="O10" s="181"/>
      <c r="P10" s="181"/>
      <c r="Q10" s="181"/>
      <c r="R10" s="181"/>
      <c r="S10" s="181"/>
      <c r="T10" s="181"/>
      <c r="U10" s="25"/>
    </row>
    <row r="11" spans="3:24" ht="17.45" x14ac:dyDescent="0.35">
      <c r="C11" s="12"/>
      <c r="D11" s="15"/>
      <c r="E11" s="13"/>
      <c r="F11" s="181" t="s">
        <v>13</v>
      </c>
      <c r="G11" s="181"/>
      <c r="H11" s="181"/>
      <c r="I11" s="181"/>
      <c r="J11" s="181"/>
      <c r="K11" s="181"/>
      <c r="L11" s="181"/>
      <c r="M11" s="39" t="s">
        <v>14</v>
      </c>
      <c r="N11" s="182">
        <v>612000</v>
      </c>
      <c r="O11" s="183"/>
      <c r="P11" s="113"/>
      <c r="Q11" s="113"/>
      <c r="R11" s="39"/>
      <c r="S11" s="39"/>
      <c r="T11" s="39"/>
      <c r="U11" s="21"/>
      <c r="X11" s="1">
        <f>12*51000</f>
        <v>612000</v>
      </c>
    </row>
    <row r="12" spans="3:24" ht="16.5" customHeight="1" x14ac:dyDescent="0.3">
      <c r="C12" s="12"/>
      <c r="D12" s="15"/>
      <c r="E12" s="13"/>
      <c r="F12" s="26" t="s">
        <v>15</v>
      </c>
      <c r="G12" s="36">
        <v>0.15</v>
      </c>
      <c r="H12" s="37"/>
      <c r="I12" s="37"/>
      <c r="J12" s="26"/>
      <c r="K12" s="26"/>
      <c r="L12" s="26"/>
      <c r="M12" s="26" t="s">
        <v>9</v>
      </c>
      <c r="N12" s="184">
        <f>N11*G12</f>
        <v>91800</v>
      </c>
      <c r="O12" s="185"/>
      <c r="P12" s="113"/>
      <c r="Q12" s="113"/>
      <c r="R12" s="39"/>
      <c r="S12" s="39"/>
      <c r="T12" s="39"/>
      <c r="U12" s="21"/>
      <c r="X12" s="1">
        <f>X11*15%</f>
        <v>91800</v>
      </c>
    </row>
    <row r="13" spans="3:24" ht="17.25" x14ac:dyDescent="0.3">
      <c r="C13" s="12"/>
      <c r="D13" s="15"/>
      <c r="E13" s="13"/>
      <c r="F13" s="181" t="s">
        <v>16</v>
      </c>
      <c r="G13" s="181"/>
      <c r="H13" s="181"/>
      <c r="I13" s="181"/>
      <c r="J13" s="181"/>
      <c r="K13" s="39"/>
      <c r="L13" s="39"/>
      <c r="M13" s="39" t="s">
        <v>9</v>
      </c>
      <c r="N13" s="182">
        <f>N11-N12</f>
        <v>520200</v>
      </c>
      <c r="O13" s="183"/>
      <c r="P13" s="113"/>
      <c r="Q13" s="113"/>
      <c r="R13" s="39"/>
      <c r="S13" s="39"/>
      <c r="T13" s="39"/>
      <c r="U13" s="21"/>
    </row>
    <row r="14" spans="3:24" ht="6.75" customHeight="1" x14ac:dyDescent="0.3">
      <c r="C14" s="12"/>
      <c r="D14" s="15"/>
      <c r="E14" s="13"/>
      <c r="F14" s="39"/>
      <c r="G14" s="39"/>
      <c r="H14" s="39"/>
      <c r="I14" s="39"/>
      <c r="J14" s="39"/>
      <c r="K14" s="39"/>
      <c r="L14" s="39"/>
      <c r="M14" s="39"/>
      <c r="N14" s="39"/>
      <c r="O14" s="39"/>
      <c r="P14" s="112"/>
      <c r="Q14" s="112"/>
      <c r="R14" s="39"/>
      <c r="S14" s="39"/>
      <c r="T14" s="39"/>
      <c r="U14" s="21"/>
    </row>
    <row r="15" spans="3:24" ht="9.75" customHeight="1" x14ac:dyDescent="0.25">
      <c r="C15" s="12"/>
      <c r="D15" s="175" t="s">
        <v>18</v>
      </c>
      <c r="E15" s="177">
        <f>N11</f>
        <v>612000</v>
      </c>
      <c r="F15" s="177"/>
      <c r="G15" s="177"/>
      <c r="H15" s="39"/>
      <c r="I15" s="39"/>
      <c r="J15" s="39"/>
      <c r="K15" s="39"/>
      <c r="L15" s="39"/>
      <c r="M15" s="39"/>
      <c r="N15" s="39"/>
      <c r="O15" s="39"/>
      <c r="P15" s="112"/>
      <c r="Q15" s="112"/>
      <c r="R15" s="39"/>
      <c r="S15" s="39"/>
      <c r="T15" s="39"/>
      <c r="U15" s="21"/>
    </row>
    <row r="16" spans="3:24" ht="9.75" customHeight="1" x14ac:dyDescent="0.25">
      <c r="C16" s="12"/>
      <c r="D16" s="176"/>
      <c r="E16" s="178"/>
      <c r="F16" s="178"/>
      <c r="G16" s="178"/>
      <c r="H16" s="39"/>
      <c r="I16" s="39"/>
      <c r="J16" s="39"/>
      <c r="K16" s="39"/>
      <c r="L16" s="39"/>
      <c r="M16" s="39"/>
      <c r="N16" s="39"/>
      <c r="O16" s="39"/>
      <c r="P16" s="112"/>
      <c r="Q16" s="112"/>
      <c r="R16" s="39"/>
      <c r="S16" s="39"/>
      <c r="T16" s="39"/>
      <c r="U16" s="21"/>
    </row>
    <row r="17" spans="3:21" ht="9.6" customHeight="1" x14ac:dyDescent="0.3">
      <c r="C17" s="12"/>
      <c r="D17" s="15"/>
      <c r="E17" s="13"/>
      <c r="F17" s="39"/>
      <c r="G17" s="39"/>
      <c r="H17" s="39"/>
      <c r="I17" s="39"/>
      <c r="J17" s="39"/>
      <c r="K17" s="39"/>
      <c r="L17" s="39"/>
      <c r="M17" s="39"/>
      <c r="N17" s="39"/>
      <c r="O17" s="39"/>
      <c r="P17" s="112"/>
      <c r="Q17" s="112"/>
      <c r="R17" s="39"/>
      <c r="S17" s="39"/>
      <c r="T17" s="39"/>
      <c r="U17" s="21"/>
    </row>
    <row r="18" spans="3:21" ht="13.9" customHeight="1" x14ac:dyDescent="0.25">
      <c r="C18" s="5"/>
      <c r="D18" s="6"/>
      <c r="E18" s="174"/>
      <c r="F18" s="174"/>
      <c r="G18" s="174"/>
      <c r="H18" s="174"/>
      <c r="I18" s="174"/>
      <c r="J18" s="174"/>
      <c r="K18" s="6"/>
      <c r="L18" s="6"/>
      <c r="M18" s="67"/>
      <c r="N18" s="6"/>
      <c r="O18" s="67" t="s">
        <v>174</v>
      </c>
      <c r="P18" s="116"/>
      <c r="Q18" s="116"/>
      <c r="R18" s="8"/>
      <c r="S18" s="10"/>
      <c r="T18" s="67"/>
      <c r="U18" s="16"/>
    </row>
    <row r="19" spans="3:21" ht="15.75" x14ac:dyDescent="0.25">
      <c r="C19" s="5"/>
      <c r="D19" s="6"/>
      <c r="E19" s="6"/>
      <c r="F19" s="6"/>
      <c r="G19" s="6"/>
      <c r="H19" s="6"/>
      <c r="I19" s="6"/>
      <c r="J19" s="6"/>
      <c r="K19" s="6"/>
      <c r="L19" s="6"/>
      <c r="M19" s="67"/>
      <c r="N19" s="6"/>
      <c r="O19" s="67" t="s">
        <v>17</v>
      </c>
      <c r="P19" s="116"/>
      <c r="Q19" s="116"/>
      <c r="R19" s="10"/>
      <c r="S19" s="10"/>
      <c r="T19" s="10"/>
      <c r="U19" s="7"/>
    </row>
    <row r="20" spans="3:21" ht="15.75" x14ac:dyDescent="0.25">
      <c r="C20" s="5"/>
      <c r="D20" s="6"/>
      <c r="E20" s="6"/>
      <c r="F20" s="6"/>
      <c r="G20" s="6"/>
      <c r="H20" s="6"/>
      <c r="I20" s="6"/>
      <c r="J20" s="6"/>
      <c r="K20" s="6"/>
      <c r="L20" s="6"/>
      <c r="M20" s="67"/>
      <c r="N20" s="6"/>
      <c r="O20" s="67"/>
      <c r="P20" s="116"/>
      <c r="Q20" s="116"/>
      <c r="R20" s="10"/>
      <c r="S20" s="10"/>
      <c r="T20" s="10"/>
      <c r="U20" s="7"/>
    </row>
    <row r="21" spans="3:21" ht="15.75" x14ac:dyDescent="0.25">
      <c r="C21" s="5"/>
      <c r="D21" s="6"/>
      <c r="E21" s="6"/>
      <c r="F21" s="6"/>
      <c r="G21" s="6"/>
      <c r="H21" s="6"/>
      <c r="I21" s="6"/>
      <c r="J21" s="6"/>
      <c r="K21" s="6"/>
      <c r="L21" s="6"/>
      <c r="M21" s="67"/>
      <c r="N21" s="6"/>
      <c r="O21" s="67"/>
      <c r="P21" s="116"/>
      <c r="Q21" s="116"/>
      <c r="R21" s="10"/>
      <c r="S21" s="10"/>
      <c r="T21" s="10"/>
      <c r="U21" s="7"/>
    </row>
    <row r="22" spans="3:21" ht="15.75" x14ac:dyDescent="0.25">
      <c r="C22" s="5"/>
      <c r="D22" s="6"/>
      <c r="E22" s="6"/>
      <c r="F22" s="6"/>
      <c r="G22" s="6"/>
      <c r="H22" s="6"/>
      <c r="I22" s="6"/>
      <c r="J22" s="6"/>
      <c r="K22" s="6"/>
      <c r="L22" s="6"/>
      <c r="M22" s="10"/>
      <c r="N22" s="6"/>
      <c r="O22" s="10"/>
      <c r="P22" s="10"/>
      <c r="Q22" s="10"/>
      <c r="R22" s="10"/>
      <c r="S22" s="10"/>
      <c r="T22" s="10"/>
      <c r="U22" s="7"/>
    </row>
    <row r="23" spans="3:21" ht="15.75" x14ac:dyDescent="0.25">
      <c r="C23" s="5"/>
      <c r="D23" s="6"/>
      <c r="E23" s="20"/>
      <c r="F23" s="6"/>
      <c r="G23" s="6"/>
      <c r="H23" s="6"/>
      <c r="I23" s="6"/>
      <c r="J23" s="6"/>
      <c r="K23" s="6"/>
      <c r="L23" s="6"/>
      <c r="M23" s="30"/>
      <c r="N23" s="6"/>
      <c r="O23" s="30" t="s">
        <v>19</v>
      </c>
      <c r="P23" s="30"/>
      <c r="Q23" s="30"/>
      <c r="R23" s="30"/>
      <c r="S23" s="30"/>
      <c r="T23" s="30"/>
      <c r="U23" s="7"/>
    </row>
    <row r="24" spans="3:21" ht="9" customHeight="1" thickBot="1" x14ac:dyDescent="0.3">
      <c r="C24" s="17"/>
      <c r="D24" s="18"/>
      <c r="E24" s="18"/>
      <c r="F24" s="18"/>
      <c r="G24" s="18"/>
      <c r="H24" s="18"/>
      <c r="I24" s="18"/>
      <c r="J24" s="18"/>
      <c r="K24" s="18"/>
      <c r="L24" s="18"/>
      <c r="M24" s="18"/>
      <c r="N24" s="18"/>
      <c r="O24" s="18"/>
      <c r="P24" s="18"/>
      <c r="Q24" s="18"/>
      <c r="R24" s="18"/>
      <c r="S24" s="18"/>
      <c r="T24" s="18"/>
      <c r="U24" s="19"/>
    </row>
    <row r="25" spans="3:21" ht="11.25" customHeight="1" thickTop="1" x14ac:dyDescent="0.25">
      <c r="C25" s="5"/>
      <c r="D25" s="6"/>
      <c r="E25" s="6"/>
      <c r="F25" s="6"/>
      <c r="G25" s="6"/>
      <c r="H25" s="6"/>
      <c r="I25" s="6"/>
      <c r="J25" s="6"/>
      <c r="K25" s="6"/>
      <c r="L25" s="6"/>
      <c r="M25" s="6"/>
      <c r="N25" s="6"/>
      <c r="O25" s="6"/>
      <c r="P25" s="6"/>
      <c r="Q25" s="6"/>
      <c r="R25" s="6"/>
      <c r="S25" s="6"/>
      <c r="T25" s="6"/>
      <c r="U25" s="7"/>
    </row>
    <row r="26" spans="3:21" ht="30" customHeight="1" x14ac:dyDescent="0.25">
      <c r="C26" s="5"/>
      <c r="E26" s="174" t="s">
        <v>20</v>
      </c>
      <c r="F26" s="174"/>
      <c r="G26" s="174"/>
      <c r="H26" s="174"/>
      <c r="I26" s="174"/>
      <c r="J26" s="174"/>
      <c r="K26" s="10"/>
      <c r="M26" s="14"/>
      <c r="N26" s="10"/>
      <c r="O26" s="10"/>
      <c r="P26" s="10"/>
      <c r="Q26" s="10"/>
      <c r="R26" s="10"/>
      <c r="S26" s="10"/>
      <c r="T26" s="6"/>
      <c r="U26" s="7"/>
    </row>
    <row r="27" spans="3:21" ht="15.75" x14ac:dyDescent="0.25">
      <c r="C27" s="5"/>
      <c r="E27" s="6" t="s">
        <v>21</v>
      </c>
      <c r="F27" s="6"/>
      <c r="G27" s="6"/>
      <c r="H27" s="6"/>
      <c r="I27" s="6"/>
      <c r="J27" s="6"/>
      <c r="K27" s="10"/>
      <c r="M27" s="14"/>
      <c r="N27" s="10"/>
      <c r="O27" s="10"/>
      <c r="P27" s="10"/>
      <c r="Q27" s="10"/>
      <c r="R27" s="10"/>
      <c r="S27" s="10"/>
      <c r="T27" s="6"/>
      <c r="U27" s="7"/>
    </row>
    <row r="28" spans="3:21" ht="15.75" x14ac:dyDescent="0.25">
      <c r="C28" s="5"/>
      <c r="E28" s="6" t="s">
        <v>22</v>
      </c>
      <c r="F28" s="6"/>
      <c r="G28" s="6"/>
      <c r="H28" s="6"/>
      <c r="I28" s="6"/>
      <c r="J28" s="6"/>
      <c r="K28" s="10"/>
      <c r="M28" s="14"/>
      <c r="N28" s="10"/>
      <c r="O28" s="10"/>
      <c r="P28" s="10"/>
      <c r="Q28" s="10"/>
      <c r="R28" s="10"/>
      <c r="S28" s="10"/>
      <c r="T28" s="6"/>
      <c r="U28" s="7"/>
    </row>
    <row r="29" spans="3:21" ht="15.75" x14ac:dyDescent="0.25">
      <c r="C29" s="5"/>
      <c r="E29" s="6"/>
      <c r="F29" s="6"/>
      <c r="G29" s="6"/>
      <c r="H29" s="6"/>
      <c r="I29" s="6"/>
      <c r="J29" s="6"/>
      <c r="K29" s="10"/>
      <c r="M29" s="14"/>
      <c r="N29" s="10"/>
      <c r="O29" s="10"/>
      <c r="P29" s="10"/>
      <c r="Q29" s="10"/>
      <c r="R29" s="10"/>
      <c r="S29" s="10"/>
      <c r="T29" s="6"/>
      <c r="U29" s="7"/>
    </row>
    <row r="30" spans="3:21" ht="15.75" x14ac:dyDescent="0.25">
      <c r="C30" s="5"/>
      <c r="E30" s="6"/>
      <c r="F30" s="6"/>
      <c r="G30" s="6"/>
      <c r="H30" s="6"/>
      <c r="I30" s="6"/>
      <c r="J30" s="6"/>
      <c r="K30" s="10"/>
      <c r="M30" s="14"/>
      <c r="N30" s="10"/>
      <c r="O30" s="10"/>
      <c r="P30" s="10"/>
      <c r="Q30" s="10"/>
      <c r="R30" s="10"/>
      <c r="S30" s="10"/>
      <c r="T30" s="6"/>
      <c r="U30" s="7"/>
    </row>
    <row r="31" spans="3:21" ht="15.75" x14ac:dyDescent="0.25">
      <c r="C31" s="5"/>
      <c r="E31" s="6" t="s">
        <v>23</v>
      </c>
      <c r="F31" s="6"/>
      <c r="G31" s="6"/>
      <c r="H31" s="6"/>
      <c r="I31" s="6"/>
      <c r="J31" s="6"/>
      <c r="K31" s="10"/>
      <c r="M31" s="14"/>
      <c r="N31" s="10"/>
      <c r="O31" s="10"/>
      <c r="P31" s="10"/>
      <c r="Q31" s="10"/>
      <c r="R31" s="10"/>
      <c r="S31" s="10"/>
      <c r="T31" s="6"/>
      <c r="U31" s="7"/>
    </row>
    <row r="32" spans="3:21" ht="15.75" x14ac:dyDescent="0.25">
      <c r="C32" s="5"/>
      <c r="E32" s="20" t="s">
        <v>24</v>
      </c>
      <c r="F32" s="6"/>
      <c r="G32" s="6"/>
      <c r="H32" s="6"/>
      <c r="I32" s="6"/>
      <c r="J32" s="6"/>
      <c r="K32" s="10"/>
      <c r="M32" s="14"/>
      <c r="N32" s="29"/>
      <c r="O32" s="10"/>
      <c r="P32" s="10"/>
      <c r="Q32" s="10"/>
      <c r="R32" s="10"/>
      <c r="S32" s="10"/>
      <c r="T32" s="6"/>
      <c r="U32" s="7"/>
    </row>
    <row r="33" spans="3:21" ht="3" customHeight="1" thickBot="1" x14ac:dyDescent="0.3">
      <c r="C33" s="17"/>
      <c r="D33" s="18"/>
      <c r="E33" s="18"/>
      <c r="F33" s="18"/>
      <c r="G33" s="18"/>
      <c r="H33" s="18"/>
      <c r="I33" s="18"/>
      <c r="J33" s="18"/>
      <c r="K33" s="18"/>
      <c r="L33" s="18"/>
      <c r="M33" s="18"/>
      <c r="N33" s="18"/>
      <c r="O33" s="18"/>
      <c r="P33" s="18"/>
      <c r="Q33" s="18"/>
      <c r="R33" s="18"/>
      <c r="S33" s="18"/>
      <c r="T33" s="18"/>
      <c r="U33" s="19"/>
    </row>
    <row r="34" spans="3:21" ht="9.75" customHeight="1" thickTop="1" x14ac:dyDescent="0.25"/>
  </sheetData>
  <mergeCells count="25">
    <mergeCell ref="F8:U8"/>
    <mergeCell ref="C3:U3"/>
    <mergeCell ref="E5:F5"/>
    <mergeCell ref="G5:I5"/>
    <mergeCell ref="J5:L5"/>
    <mergeCell ref="M5:O5"/>
    <mergeCell ref="R5:S5"/>
    <mergeCell ref="E6:F6"/>
    <mergeCell ref="G6:I6"/>
    <mergeCell ref="J6:L6"/>
    <mergeCell ref="M6:O6"/>
    <mergeCell ref="R6:S6"/>
    <mergeCell ref="P5:Q5"/>
    <mergeCell ref="P6:Q6"/>
    <mergeCell ref="E18:J18"/>
    <mergeCell ref="E26:J26"/>
    <mergeCell ref="D15:D16"/>
    <mergeCell ref="E15:G16"/>
    <mergeCell ref="F9:U9"/>
    <mergeCell ref="F10:T10"/>
    <mergeCell ref="F11:L11"/>
    <mergeCell ref="N11:O11"/>
    <mergeCell ref="N12:O12"/>
    <mergeCell ref="F13:J13"/>
    <mergeCell ref="N13:O13"/>
  </mergeCells>
  <pageMargins left="0.51181102362204722" right="0.31496062992125984" top="0.74803149606299213" bottom="0.35433070866141736" header="0.31496062992125984" footer="0.31496062992125984"/>
  <pageSetup paperSize="9" scale="73"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1:U31"/>
  <sheetViews>
    <sheetView tabSelected="1" topLeftCell="A4" workbookViewId="0">
      <selection activeCell="F10" sqref="F10:T10"/>
    </sheetView>
  </sheetViews>
  <sheetFormatPr defaultColWidth="9.140625" defaultRowHeight="15" x14ac:dyDescent="0.25"/>
  <cols>
    <col min="1" max="1" width="9.140625" style="1"/>
    <col min="2" max="2" width="1.7109375" style="1" customWidth="1"/>
    <col min="3" max="3" width="3.28515625" style="1" customWidth="1"/>
    <col min="4" max="4" width="19.42578125" style="1" customWidth="1"/>
    <col min="5" max="5" width="2.42578125" style="1" customWidth="1"/>
    <col min="6" max="6" width="12" style="1" customWidth="1"/>
    <col min="7" max="7" width="9.140625" style="1"/>
    <col min="8" max="8" width="6.7109375" style="1" customWidth="1"/>
    <col min="9" max="9" width="4.42578125" style="1" customWidth="1"/>
    <col min="10" max="10" width="7.42578125" style="1" customWidth="1"/>
    <col min="11" max="11" width="5.140625" style="1" customWidth="1"/>
    <col min="12" max="12" width="4.85546875" style="1" customWidth="1"/>
    <col min="13" max="13" width="2.5703125" style="1" customWidth="1"/>
    <col min="14" max="14" width="9.140625" style="1"/>
    <col min="15" max="15" width="6.5703125" style="1" customWidth="1"/>
    <col min="16" max="16" width="8.42578125" style="1" customWidth="1"/>
    <col min="17" max="17" width="9.42578125" style="1" customWidth="1"/>
    <col min="18" max="18" width="5.7109375" style="1" customWidth="1"/>
    <col min="19" max="19" width="5.85546875" style="1" customWidth="1"/>
    <col min="20" max="20" width="2.7109375" style="1" customWidth="1"/>
    <col min="21" max="21" width="1.7109375" style="1" customWidth="1"/>
    <col min="22" max="22" width="2" style="1" customWidth="1"/>
    <col min="23" max="16384" width="9.140625" style="1"/>
  </cols>
  <sheetData>
    <row r="1" spans="3:21" ht="8.25" customHeight="1" thickBot="1" x14ac:dyDescent="0.35"/>
    <row r="2" spans="3:21" thickTop="1" x14ac:dyDescent="0.3">
      <c r="C2" s="2"/>
      <c r="D2" s="3"/>
      <c r="E2" s="3"/>
      <c r="F2" s="3"/>
      <c r="G2" s="3"/>
      <c r="H2" s="3"/>
      <c r="I2" s="3"/>
      <c r="J2" s="3"/>
      <c r="K2" s="3"/>
      <c r="L2" s="3"/>
      <c r="M2" s="3"/>
      <c r="N2" s="3"/>
      <c r="O2" s="3"/>
      <c r="P2" s="3"/>
      <c r="Q2" s="3"/>
      <c r="R2" s="3"/>
      <c r="S2" s="3"/>
      <c r="T2" s="3"/>
      <c r="U2" s="4"/>
    </row>
    <row r="3" spans="3:21" ht="25.9" x14ac:dyDescent="0.5">
      <c r="C3" s="188" t="s">
        <v>0</v>
      </c>
      <c r="D3" s="189"/>
      <c r="E3" s="189"/>
      <c r="F3" s="189"/>
      <c r="G3" s="189"/>
      <c r="H3" s="189"/>
      <c r="I3" s="189"/>
      <c r="J3" s="189"/>
      <c r="K3" s="189"/>
      <c r="L3" s="189"/>
      <c r="M3" s="189"/>
      <c r="N3" s="189"/>
      <c r="O3" s="189"/>
      <c r="P3" s="189"/>
      <c r="Q3" s="189"/>
      <c r="R3" s="189"/>
      <c r="S3" s="189"/>
      <c r="T3" s="189"/>
      <c r="U3" s="190"/>
    </row>
    <row r="4" spans="3:21" ht="14.45" x14ac:dyDescent="0.3">
      <c r="C4" s="5"/>
      <c r="D4" s="6"/>
      <c r="E4" s="6"/>
      <c r="F4" s="6"/>
      <c r="G4" s="6"/>
      <c r="H4" s="6"/>
      <c r="I4" s="6"/>
      <c r="J4" s="6"/>
      <c r="K4" s="6"/>
      <c r="L4" s="6"/>
      <c r="M4" s="6"/>
      <c r="N4" s="6"/>
      <c r="O4" s="6"/>
      <c r="P4" s="6"/>
      <c r="Q4" s="6"/>
      <c r="R4" s="6"/>
      <c r="S4" s="6"/>
      <c r="T4" s="6"/>
      <c r="U4" s="7"/>
    </row>
    <row r="5" spans="3:21" s="32" customFormat="1" ht="18" x14ac:dyDescent="0.35">
      <c r="C5" s="33"/>
      <c r="D5" s="114" t="s">
        <v>1</v>
      </c>
      <c r="E5" s="191" t="s">
        <v>2</v>
      </c>
      <c r="F5" s="191"/>
      <c r="G5" s="192" t="s">
        <v>3</v>
      </c>
      <c r="H5" s="193"/>
      <c r="I5" s="194"/>
      <c r="J5" s="192" t="s">
        <v>4</v>
      </c>
      <c r="K5" s="193"/>
      <c r="L5" s="194"/>
      <c r="M5" s="191" t="s">
        <v>5</v>
      </c>
      <c r="N5" s="191"/>
      <c r="O5" s="191"/>
      <c r="P5" s="192" t="s">
        <v>126</v>
      </c>
      <c r="Q5" s="194"/>
      <c r="R5" s="191" t="s">
        <v>6</v>
      </c>
      <c r="S5" s="191"/>
      <c r="T5" s="34"/>
      <c r="U5" s="35"/>
    </row>
    <row r="6" spans="3:21" ht="30" customHeight="1" x14ac:dyDescent="0.3">
      <c r="C6" s="23"/>
      <c r="D6" s="115" t="s">
        <v>7</v>
      </c>
      <c r="E6" s="195">
        <v>260100</v>
      </c>
      <c r="F6" s="195"/>
      <c r="G6" s="196"/>
      <c r="H6" s="197"/>
      <c r="I6" s="198"/>
      <c r="J6" s="199"/>
      <c r="K6" s="200"/>
      <c r="L6" s="201"/>
      <c r="M6" s="195"/>
      <c r="N6" s="195"/>
      <c r="O6" s="195"/>
      <c r="P6" s="196" t="s">
        <v>133</v>
      </c>
      <c r="Q6" s="198"/>
      <c r="R6" s="195"/>
      <c r="S6" s="195"/>
      <c r="T6" s="22"/>
      <c r="U6" s="24"/>
    </row>
    <row r="7" spans="3:21" ht="15.6" x14ac:dyDescent="0.3">
      <c r="C7" s="9"/>
      <c r="D7" s="10"/>
      <c r="E7" s="10"/>
      <c r="F7" s="10"/>
      <c r="G7" s="10"/>
      <c r="H7" s="10"/>
      <c r="I7" s="10"/>
      <c r="J7" s="10"/>
      <c r="K7" s="10"/>
      <c r="L7" s="10"/>
      <c r="M7" s="10"/>
      <c r="N7" s="10"/>
      <c r="O7" s="10"/>
      <c r="P7" s="10"/>
      <c r="Q7" s="10"/>
      <c r="R7" s="10"/>
      <c r="S7" s="10"/>
      <c r="T7" s="10"/>
      <c r="U7" s="11"/>
    </row>
    <row r="8" spans="3:21" ht="17.45" x14ac:dyDescent="0.3">
      <c r="C8" s="12"/>
      <c r="D8" s="27" t="s">
        <v>8</v>
      </c>
      <c r="E8" s="13" t="s">
        <v>9</v>
      </c>
      <c r="F8" s="186" t="s">
        <v>127</v>
      </c>
      <c r="G8" s="186"/>
      <c r="H8" s="186"/>
      <c r="I8" s="186"/>
      <c r="J8" s="186"/>
      <c r="K8" s="186"/>
      <c r="L8" s="186"/>
      <c r="M8" s="186"/>
      <c r="N8" s="186"/>
      <c r="O8" s="186"/>
      <c r="P8" s="186"/>
      <c r="Q8" s="186"/>
      <c r="R8" s="186"/>
      <c r="S8" s="186"/>
      <c r="T8" s="186"/>
      <c r="U8" s="187"/>
    </row>
    <row r="9" spans="3:21" ht="18" x14ac:dyDescent="0.3">
      <c r="C9" s="12"/>
      <c r="D9" s="27" t="s">
        <v>10</v>
      </c>
      <c r="E9" s="13" t="s">
        <v>9</v>
      </c>
      <c r="F9" s="179" t="s">
        <v>25</v>
      </c>
      <c r="G9" s="179"/>
      <c r="H9" s="179"/>
      <c r="I9" s="179"/>
      <c r="J9" s="179"/>
      <c r="K9" s="179"/>
      <c r="L9" s="179"/>
      <c r="M9" s="179"/>
      <c r="N9" s="179"/>
      <c r="O9" s="179"/>
      <c r="P9" s="179"/>
      <c r="Q9" s="179"/>
      <c r="R9" s="179"/>
      <c r="S9" s="179"/>
      <c r="T9" s="179"/>
      <c r="U9" s="180"/>
    </row>
    <row r="10" spans="3:21" ht="65.25" customHeight="1" x14ac:dyDescent="0.25">
      <c r="C10" s="12"/>
      <c r="D10" s="27" t="s">
        <v>12</v>
      </c>
      <c r="E10" s="13" t="s">
        <v>9</v>
      </c>
      <c r="F10" s="181" t="s">
        <v>182</v>
      </c>
      <c r="G10" s="181"/>
      <c r="H10" s="181"/>
      <c r="I10" s="181"/>
      <c r="J10" s="181"/>
      <c r="K10" s="181"/>
      <c r="L10" s="181"/>
      <c r="M10" s="181"/>
      <c r="N10" s="181"/>
      <c r="O10" s="181"/>
      <c r="P10" s="181"/>
      <c r="Q10" s="181"/>
      <c r="R10" s="181"/>
      <c r="S10" s="181"/>
      <c r="T10" s="181"/>
      <c r="U10" s="25"/>
    </row>
    <row r="11" spans="3:21" ht="17.45" x14ac:dyDescent="0.35">
      <c r="C11" s="12"/>
      <c r="D11" s="15"/>
      <c r="E11" s="13"/>
      <c r="F11" s="31"/>
      <c r="G11" s="31"/>
      <c r="H11" s="31"/>
      <c r="I11" s="31"/>
      <c r="J11" s="31"/>
      <c r="K11" s="31"/>
      <c r="L11" s="31"/>
      <c r="M11" s="31"/>
      <c r="N11" s="31"/>
      <c r="O11" s="31"/>
      <c r="P11" s="112"/>
      <c r="Q11" s="112"/>
      <c r="R11" s="31"/>
      <c r="S11" s="31"/>
      <c r="T11" s="31"/>
      <c r="U11" s="21"/>
    </row>
    <row r="12" spans="3:21" ht="17.25" x14ac:dyDescent="0.25">
      <c r="C12" s="12"/>
      <c r="D12" s="175" t="s">
        <v>18</v>
      </c>
      <c r="E12" s="177">
        <f>2500000</f>
        <v>2500000</v>
      </c>
      <c r="F12" s="177"/>
      <c r="G12" s="177"/>
      <c r="H12" s="31"/>
      <c r="I12" s="31"/>
      <c r="J12" s="31"/>
      <c r="K12" s="31"/>
      <c r="L12" s="31"/>
      <c r="M12" s="31"/>
      <c r="N12" s="31"/>
      <c r="O12" s="31"/>
      <c r="P12" s="112"/>
      <c r="Q12" s="112"/>
      <c r="R12" s="31"/>
      <c r="S12" s="31"/>
      <c r="T12" s="31"/>
      <c r="U12" s="21"/>
    </row>
    <row r="13" spans="3:21" ht="17.25" x14ac:dyDescent="0.25">
      <c r="C13" s="12"/>
      <c r="D13" s="176"/>
      <c r="E13" s="178"/>
      <c r="F13" s="178"/>
      <c r="G13" s="178"/>
      <c r="H13" s="31"/>
      <c r="I13" s="31"/>
      <c r="J13" s="31"/>
      <c r="K13" s="31"/>
      <c r="L13" s="31"/>
      <c r="M13" s="31"/>
      <c r="N13" s="31"/>
      <c r="O13" s="31"/>
      <c r="P13" s="112"/>
      <c r="Q13" s="112"/>
      <c r="R13" s="31"/>
      <c r="S13" s="31"/>
      <c r="T13" s="31"/>
      <c r="U13" s="21"/>
    </row>
    <row r="14" spans="3:21" ht="17.45" customHeight="1" x14ac:dyDescent="0.25">
      <c r="C14" s="5"/>
      <c r="D14" s="6"/>
      <c r="E14" s="174"/>
      <c r="F14" s="174"/>
      <c r="G14" s="174"/>
      <c r="H14" s="174"/>
      <c r="I14" s="174"/>
      <c r="J14" s="6"/>
      <c r="K14" s="6"/>
      <c r="L14" s="6"/>
      <c r="M14" s="28"/>
      <c r="N14" s="6"/>
      <c r="O14" s="28" t="s">
        <v>173</v>
      </c>
      <c r="P14" s="116"/>
      <c r="Q14" s="116"/>
      <c r="R14" s="8"/>
      <c r="S14" s="10"/>
      <c r="T14" s="28"/>
      <c r="U14" s="16"/>
    </row>
    <row r="15" spans="3:21" ht="15.75" x14ac:dyDescent="0.25">
      <c r="C15" s="5"/>
      <c r="D15" s="6"/>
      <c r="E15" s="6"/>
      <c r="F15" s="6"/>
      <c r="G15" s="6"/>
      <c r="H15" s="6"/>
      <c r="I15" s="6"/>
      <c r="J15" s="6"/>
      <c r="K15" s="6"/>
      <c r="L15" s="6"/>
      <c r="M15" s="28"/>
      <c r="N15" s="6"/>
      <c r="O15" s="28" t="s">
        <v>17</v>
      </c>
      <c r="P15" s="116"/>
      <c r="Q15" s="116"/>
      <c r="R15" s="10"/>
      <c r="S15" s="10"/>
      <c r="T15" s="10"/>
      <c r="U15" s="7"/>
    </row>
    <row r="16" spans="3:21" ht="15.75" x14ac:dyDescent="0.25">
      <c r="C16" s="5"/>
      <c r="D16" s="6"/>
      <c r="E16" s="6"/>
      <c r="F16" s="6"/>
      <c r="G16" s="6"/>
      <c r="H16" s="6"/>
      <c r="I16" s="6"/>
      <c r="J16" s="6"/>
      <c r="K16" s="6"/>
      <c r="L16" s="6"/>
      <c r="M16" s="28"/>
      <c r="N16" s="6"/>
      <c r="O16" s="28"/>
      <c r="P16" s="116"/>
      <c r="Q16" s="116"/>
      <c r="R16" s="10"/>
      <c r="S16" s="10"/>
      <c r="T16" s="10"/>
      <c r="U16" s="7"/>
    </row>
    <row r="17" spans="3:21" ht="15.75" x14ac:dyDescent="0.25">
      <c r="C17" s="5"/>
      <c r="D17" s="6"/>
      <c r="E17" s="6"/>
      <c r="F17" s="6"/>
      <c r="G17" s="6"/>
      <c r="H17" s="6"/>
      <c r="I17" s="6"/>
      <c r="J17" s="6"/>
      <c r="K17" s="6"/>
      <c r="L17" s="6"/>
      <c r="M17" s="28"/>
      <c r="N17" s="6"/>
      <c r="O17" s="28"/>
      <c r="P17" s="116"/>
      <c r="Q17" s="116"/>
      <c r="R17" s="10"/>
      <c r="S17" s="10"/>
      <c r="T17" s="10"/>
      <c r="U17" s="7"/>
    </row>
    <row r="18" spans="3:21" ht="15.75" x14ac:dyDescent="0.25">
      <c r="C18" s="5"/>
      <c r="D18" s="6"/>
      <c r="E18" s="6"/>
      <c r="F18" s="6"/>
      <c r="G18" s="6"/>
      <c r="H18" s="6"/>
      <c r="I18" s="6"/>
      <c r="J18" s="6"/>
      <c r="K18" s="6"/>
      <c r="L18" s="6"/>
      <c r="M18" s="28"/>
      <c r="N18" s="6"/>
      <c r="O18" s="28"/>
      <c r="P18" s="116"/>
      <c r="Q18" s="116"/>
      <c r="R18" s="10"/>
      <c r="S18" s="10"/>
      <c r="T18" s="10"/>
      <c r="U18" s="7"/>
    </row>
    <row r="19" spans="3:21" ht="15.75" x14ac:dyDescent="0.25">
      <c r="C19" s="5"/>
      <c r="D19" s="6"/>
      <c r="E19" s="6"/>
      <c r="F19" s="6"/>
      <c r="G19" s="6"/>
      <c r="H19" s="6"/>
      <c r="I19" s="6"/>
      <c r="J19" s="6"/>
      <c r="K19" s="6"/>
      <c r="L19" s="6"/>
      <c r="M19" s="10"/>
      <c r="N19" s="6"/>
      <c r="O19" s="10"/>
      <c r="P19" s="10"/>
      <c r="Q19" s="10"/>
      <c r="R19" s="10"/>
      <c r="S19" s="10"/>
      <c r="T19" s="10"/>
      <c r="U19" s="7"/>
    </row>
    <row r="20" spans="3:21" ht="15.75" x14ac:dyDescent="0.25">
      <c r="C20" s="5"/>
      <c r="D20" s="6"/>
      <c r="E20" s="20"/>
      <c r="F20" s="6"/>
      <c r="G20" s="6"/>
      <c r="H20" s="6"/>
      <c r="I20" s="6"/>
      <c r="J20" s="6"/>
      <c r="K20" s="6"/>
      <c r="L20" s="6"/>
      <c r="M20" s="30"/>
      <c r="N20" s="6"/>
      <c r="O20" s="30" t="s">
        <v>19</v>
      </c>
      <c r="P20" s="30"/>
      <c r="Q20" s="30"/>
      <c r="R20" s="30"/>
      <c r="S20" s="30"/>
      <c r="T20" s="30"/>
      <c r="U20" s="7"/>
    </row>
    <row r="21" spans="3:21" ht="9" customHeight="1" thickBot="1" x14ac:dyDescent="0.3">
      <c r="C21" s="17"/>
      <c r="D21" s="18"/>
      <c r="E21" s="18"/>
      <c r="F21" s="18"/>
      <c r="G21" s="18"/>
      <c r="H21" s="18"/>
      <c r="I21" s="18"/>
      <c r="J21" s="18"/>
      <c r="K21" s="18"/>
      <c r="L21" s="18"/>
      <c r="M21" s="18"/>
      <c r="N21" s="18"/>
      <c r="O21" s="18"/>
      <c r="P21" s="18"/>
      <c r="Q21" s="18"/>
      <c r="R21" s="18"/>
      <c r="S21" s="18"/>
      <c r="T21" s="18"/>
      <c r="U21" s="19"/>
    </row>
    <row r="22" spans="3:21" ht="11.25" customHeight="1" thickTop="1" x14ac:dyDescent="0.25">
      <c r="C22" s="5"/>
      <c r="D22" s="6"/>
      <c r="E22" s="6"/>
      <c r="F22" s="6"/>
      <c r="G22" s="6"/>
      <c r="H22" s="6"/>
      <c r="I22" s="6"/>
      <c r="J22" s="6"/>
      <c r="K22" s="6"/>
      <c r="L22" s="6"/>
      <c r="M22" s="6"/>
      <c r="N22" s="6"/>
      <c r="O22" s="6"/>
      <c r="P22" s="6"/>
      <c r="Q22" s="6"/>
      <c r="R22" s="6"/>
      <c r="S22" s="6"/>
      <c r="T22" s="6"/>
      <c r="U22" s="7"/>
    </row>
    <row r="23" spans="3:21" ht="45" customHeight="1" x14ac:dyDescent="0.25">
      <c r="C23" s="5"/>
      <c r="E23" s="174" t="s">
        <v>20</v>
      </c>
      <c r="F23" s="174"/>
      <c r="G23" s="174"/>
      <c r="H23" s="174"/>
      <c r="I23" s="174"/>
      <c r="J23" s="10"/>
      <c r="K23" s="10"/>
      <c r="M23" s="14"/>
      <c r="N23" s="10"/>
      <c r="O23" s="10"/>
      <c r="P23" s="10"/>
      <c r="Q23" s="10"/>
      <c r="R23" s="10"/>
      <c r="S23" s="10"/>
      <c r="T23" s="6"/>
      <c r="U23" s="7"/>
    </row>
    <row r="24" spans="3:21" ht="15.75" x14ac:dyDescent="0.25">
      <c r="C24" s="5"/>
      <c r="E24" s="6" t="s">
        <v>21</v>
      </c>
      <c r="F24" s="6"/>
      <c r="G24" s="6"/>
      <c r="H24" s="6"/>
      <c r="I24" s="6"/>
      <c r="J24" s="10"/>
      <c r="K24" s="10"/>
      <c r="M24" s="14"/>
      <c r="N24" s="10"/>
      <c r="O24" s="10"/>
      <c r="P24" s="10"/>
      <c r="Q24" s="10"/>
      <c r="R24" s="10"/>
      <c r="S24" s="10"/>
      <c r="T24" s="6"/>
      <c r="U24" s="7"/>
    </row>
    <row r="25" spans="3:21" ht="15.75" x14ac:dyDescent="0.25">
      <c r="C25" s="5"/>
      <c r="E25" s="6" t="s">
        <v>22</v>
      </c>
      <c r="F25" s="6"/>
      <c r="G25" s="6"/>
      <c r="H25" s="6"/>
      <c r="I25" s="6"/>
      <c r="J25" s="10"/>
      <c r="K25" s="10"/>
      <c r="M25" s="14"/>
      <c r="N25" s="10"/>
      <c r="O25" s="10"/>
      <c r="P25" s="10"/>
      <c r="Q25" s="10"/>
      <c r="R25" s="10"/>
      <c r="S25" s="10"/>
      <c r="T25" s="6"/>
      <c r="U25" s="7"/>
    </row>
    <row r="26" spans="3:21" ht="15.75" x14ac:dyDescent="0.25">
      <c r="C26" s="5"/>
      <c r="E26" s="6"/>
      <c r="F26" s="6"/>
      <c r="G26" s="6"/>
      <c r="H26" s="6"/>
      <c r="I26" s="6"/>
      <c r="J26" s="10"/>
      <c r="K26" s="10"/>
      <c r="M26" s="14"/>
      <c r="N26" s="10"/>
      <c r="O26" s="10"/>
      <c r="P26" s="10"/>
      <c r="Q26" s="10"/>
      <c r="R26" s="10"/>
      <c r="S26" s="10"/>
      <c r="T26" s="6"/>
      <c r="U26" s="7"/>
    </row>
    <row r="27" spans="3:21" ht="15.75" x14ac:dyDescent="0.25">
      <c r="C27" s="5"/>
      <c r="E27" s="6"/>
      <c r="F27" s="6"/>
      <c r="G27" s="6"/>
      <c r="H27" s="6"/>
      <c r="I27" s="6"/>
      <c r="J27" s="10"/>
      <c r="K27" s="10"/>
      <c r="M27" s="14"/>
      <c r="N27" s="10"/>
      <c r="O27" s="10"/>
      <c r="P27" s="10"/>
      <c r="Q27" s="10"/>
      <c r="R27" s="10"/>
      <c r="S27" s="10"/>
      <c r="T27" s="6"/>
      <c r="U27" s="7"/>
    </row>
    <row r="28" spans="3:21" ht="15.75" x14ac:dyDescent="0.25">
      <c r="C28" s="5"/>
      <c r="E28" s="6" t="s">
        <v>23</v>
      </c>
      <c r="F28" s="6"/>
      <c r="G28" s="6"/>
      <c r="H28" s="6"/>
      <c r="I28" s="6"/>
      <c r="J28" s="10"/>
      <c r="K28" s="10"/>
      <c r="M28" s="14"/>
      <c r="N28" s="10"/>
      <c r="O28" s="10"/>
      <c r="P28" s="10"/>
      <c r="Q28" s="10"/>
      <c r="R28" s="10"/>
      <c r="S28" s="10"/>
      <c r="T28" s="6"/>
      <c r="U28" s="7"/>
    </row>
    <row r="29" spans="3:21" ht="15.75" x14ac:dyDescent="0.25">
      <c r="C29" s="5"/>
      <c r="E29" s="20" t="s">
        <v>24</v>
      </c>
      <c r="F29" s="6"/>
      <c r="G29" s="6"/>
      <c r="H29" s="6"/>
      <c r="I29" s="6"/>
      <c r="J29" s="10"/>
      <c r="K29" s="10"/>
      <c r="M29" s="14"/>
      <c r="N29" s="29"/>
      <c r="O29" s="10"/>
      <c r="P29" s="10"/>
      <c r="Q29" s="10"/>
      <c r="R29" s="10"/>
      <c r="S29" s="10"/>
      <c r="T29" s="6"/>
      <c r="U29" s="7"/>
    </row>
    <row r="30" spans="3:21" ht="7.9" customHeight="1" thickBot="1" x14ac:dyDescent="0.3">
      <c r="C30" s="17"/>
      <c r="D30" s="18"/>
      <c r="E30" s="18"/>
      <c r="F30" s="18"/>
      <c r="G30" s="18"/>
      <c r="H30" s="18"/>
      <c r="I30" s="18"/>
      <c r="J30" s="18"/>
      <c r="K30" s="18"/>
      <c r="L30" s="18"/>
      <c r="M30" s="18"/>
      <c r="N30" s="18"/>
      <c r="O30" s="18"/>
      <c r="P30" s="18"/>
      <c r="Q30" s="18"/>
      <c r="R30" s="18"/>
      <c r="S30" s="18"/>
      <c r="T30" s="18"/>
      <c r="U30" s="19"/>
    </row>
    <row r="31" spans="3:21" ht="9.75" customHeight="1" thickTop="1" x14ac:dyDescent="0.25"/>
  </sheetData>
  <mergeCells count="20">
    <mergeCell ref="E12:G13"/>
    <mergeCell ref="E14:I14"/>
    <mergeCell ref="F9:U9"/>
    <mergeCell ref="F10:T10"/>
    <mergeCell ref="E23:I23"/>
    <mergeCell ref="F8:U8"/>
    <mergeCell ref="C3:U3"/>
    <mergeCell ref="E5:F5"/>
    <mergeCell ref="G5:I5"/>
    <mergeCell ref="J5:L5"/>
    <mergeCell ref="M5:O5"/>
    <mergeCell ref="R5:S5"/>
    <mergeCell ref="E6:F6"/>
    <mergeCell ref="G6:I6"/>
    <mergeCell ref="J6:L6"/>
    <mergeCell ref="M6:O6"/>
    <mergeCell ref="R6:S6"/>
    <mergeCell ref="P5:Q5"/>
    <mergeCell ref="P6:Q6"/>
    <mergeCell ref="D12:D13"/>
  </mergeCells>
  <pageMargins left="0.7" right="0.7" top="0.75" bottom="0.75" header="0.3" footer="0.3"/>
  <pageSetup paperSize="9" orientation="portrait" verticalDpi="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1:Z31"/>
  <sheetViews>
    <sheetView workbookViewId="0">
      <selection activeCell="K13" sqref="K13"/>
    </sheetView>
  </sheetViews>
  <sheetFormatPr defaultColWidth="9.140625" defaultRowHeight="15" x14ac:dyDescent="0.25"/>
  <cols>
    <col min="1" max="1" width="9.140625" style="1"/>
    <col min="2" max="2" width="1.7109375" style="1" customWidth="1"/>
    <col min="3" max="3" width="3.28515625" style="1" customWidth="1"/>
    <col min="4" max="4" width="19.42578125" style="1" customWidth="1"/>
    <col min="5" max="5" width="2.42578125" style="1" customWidth="1"/>
    <col min="6" max="6" width="12" style="1" customWidth="1"/>
    <col min="7" max="7" width="9.140625" style="1"/>
    <col min="8" max="8" width="6.7109375" style="1" customWidth="1"/>
    <col min="9" max="9" width="4.42578125" style="1" customWidth="1"/>
    <col min="10" max="10" width="7.42578125" style="1" customWidth="1"/>
    <col min="11" max="11" width="5.140625" style="1" customWidth="1"/>
    <col min="12" max="12" width="4.85546875" style="1" customWidth="1"/>
    <col min="13" max="13" width="2.5703125" style="1" customWidth="1"/>
    <col min="14" max="14" width="9.140625" style="1"/>
    <col min="15" max="15" width="6.5703125" style="1" customWidth="1"/>
    <col min="16" max="17" width="9" style="1" customWidth="1"/>
    <col min="18" max="18" width="6.140625" style="1" customWidth="1"/>
    <col min="19" max="19" width="5.5703125" style="1" customWidth="1"/>
    <col min="20" max="20" width="2.7109375" style="1" customWidth="1"/>
    <col min="21" max="21" width="1.7109375" style="1" customWidth="1"/>
    <col min="22" max="22" width="2" style="1" customWidth="1"/>
    <col min="23" max="24" width="9.140625" style="1"/>
    <col min="25" max="25" width="10.5703125" style="41" bestFit="1" customWidth="1"/>
    <col min="26" max="26" width="10.5703125" style="1" bestFit="1" customWidth="1"/>
    <col min="27" max="16384" width="9.140625" style="1"/>
  </cols>
  <sheetData>
    <row r="1" spans="3:26" ht="8.25" customHeight="1" thickBot="1" x14ac:dyDescent="0.35"/>
    <row r="2" spans="3:26" thickTop="1" x14ac:dyDescent="0.3">
      <c r="C2" s="2"/>
      <c r="D2" s="3"/>
      <c r="E2" s="3"/>
      <c r="F2" s="3"/>
      <c r="G2" s="3"/>
      <c r="H2" s="3"/>
      <c r="I2" s="3"/>
      <c r="J2" s="3"/>
      <c r="K2" s="3"/>
      <c r="L2" s="3"/>
      <c r="M2" s="3"/>
      <c r="N2" s="3"/>
      <c r="O2" s="3"/>
      <c r="P2" s="3"/>
      <c r="Q2" s="3"/>
      <c r="R2" s="3"/>
      <c r="S2" s="3"/>
      <c r="T2" s="3"/>
      <c r="U2" s="4"/>
    </row>
    <row r="3" spans="3:26" ht="25.9" x14ac:dyDescent="0.5">
      <c r="C3" s="188" t="s">
        <v>0</v>
      </c>
      <c r="D3" s="189"/>
      <c r="E3" s="189"/>
      <c r="F3" s="189"/>
      <c r="G3" s="189"/>
      <c r="H3" s="189"/>
      <c r="I3" s="189"/>
      <c r="J3" s="189"/>
      <c r="K3" s="189"/>
      <c r="L3" s="189"/>
      <c r="M3" s="189"/>
      <c r="N3" s="189"/>
      <c r="O3" s="189"/>
      <c r="P3" s="189"/>
      <c r="Q3" s="189"/>
      <c r="R3" s="189"/>
      <c r="S3" s="189"/>
      <c r="T3" s="189"/>
      <c r="U3" s="190"/>
    </row>
    <row r="4" spans="3:26" ht="14.45" x14ac:dyDescent="0.3">
      <c r="C4" s="5"/>
      <c r="D4" s="6"/>
      <c r="E4" s="6"/>
      <c r="F4" s="6"/>
      <c r="G4" s="6"/>
      <c r="H4" s="6"/>
      <c r="I4" s="6"/>
      <c r="J4" s="6"/>
      <c r="K4" s="6"/>
      <c r="L4" s="6"/>
      <c r="M4" s="6"/>
      <c r="N4" s="6"/>
      <c r="O4" s="6"/>
      <c r="P4" s="6"/>
      <c r="Q4" s="6"/>
      <c r="R4" s="6"/>
      <c r="S4" s="6"/>
      <c r="T4" s="6"/>
      <c r="U4" s="7"/>
    </row>
    <row r="5" spans="3:26" s="32" customFormat="1" ht="18" x14ac:dyDescent="0.35">
      <c r="C5" s="33"/>
      <c r="D5" s="114" t="s">
        <v>1</v>
      </c>
      <c r="E5" s="191" t="s">
        <v>2</v>
      </c>
      <c r="F5" s="191"/>
      <c r="G5" s="192" t="s">
        <v>3</v>
      </c>
      <c r="H5" s="193"/>
      <c r="I5" s="194"/>
      <c r="J5" s="192" t="s">
        <v>4</v>
      </c>
      <c r="K5" s="193"/>
      <c r="L5" s="194"/>
      <c r="M5" s="191" t="s">
        <v>5</v>
      </c>
      <c r="N5" s="191"/>
      <c r="O5" s="191"/>
      <c r="P5" s="192" t="s">
        <v>126</v>
      </c>
      <c r="Q5" s="194"/>
      <c r="R5" s="191" t="s">
        <v>6</v>
      </c>
      <c r="S5" s="191"/>
      <c r="T5" s="34"/>
      <c r="U5" s="35"/>
      <c r="Y5" s="42"/>
    </row>
    <row r="6" spans="3:26" ht="30" customHeight="1" x14ac:dyDescent="0.3">
      <c r="C6" s="23"/>
      <c r="D6" s="115" t="s">
        <v>7</v>
      </c>
      <c r="E6" s="195">
        <v>260100</v>
      </c>
      <c r="F6" s="195"/>
      <c r="G6" s="196"/>
      <c r="H6" s="197"/>
      <c r="I6" s="198"/>
      <c r="J6" s="199"/>
      <c r="K6" s="200"/>
      <c r="L6" s="201"/>
      <c r="M6" s="195"/>
      <c r="N6" s="195"/>
      <c r="O6" s="195"/>
      <c r="P6" s="196" t="s">
        <v>133</v>
      </c>
      <c r="Q6" s="198"/>
      <c r="R6" s="195"/>
      <c r="S6" s="195"/>
      <c r="T6" s="22"/>
      <c r="U6" s="24"/>
    </row>
    <row r="7" spans="3:26" ht="15.6" x14ac:dyDescent="0.3">
      <c r="C7" s="9"/>
      <c r="D7" s="10"/>
      <c r="E7" s="10"/>
      <c r="F7" s="10"/>
      <c r="G7" s="10"/>
      <c r="H7" s="10"/>
      <c r="I7" s="10"/>
      <c r="J7" s="10"/>
      <c r="K7" s="10"/>
      <c r="L7" s="10"/>
      <c r="M7" s="10"/>
      <c r="N7" s="10"/>
      <c r="O7" s="10"/>
      <c r="P7" s="10"/>
      <c r="Q7" s="10"/>
      <c r="R7" s="10"/>
      <c r="S7" s="10"/>
      <c r="T7" s="10"/>
      <c r="U7" s="11"/>
    </row>
    <row r="8" spans="3:26" ht="17.45" x14ac:dyDescent="0.3">
      <c r="C8" s="12"/>
      <c r="D8" s="27" t="s">
        <v>8</v>
      </c>
      <c r="E8" s="13" t="s">
        <v>9</v>
      </c>
      <c r="F8" s="186" t="s">
        <v>127</v>
      </c>
      <c r="G8" s="186"/>
      <c r="H8" s="186"/>
      <c r="I8" s="186"/>
      <c r="J8" s="186"/>
      <c r="K8" s="186"/>
      <c r="L8" s="186"/>
      <c r="M8" s="186"/>
      <c r="N8" s="186"/>
      <c r="O8" s="186"/>
      <c r="P8" s="186"/>
      <c r="Q8" s="186"/>
      <c r="R8" s="186"/>
      <c r="S8" s="186"/>
      <c r="T8" s="186"/>
      <c r="U8" s="187"/>
    </row>
    <row r="9" spans="3:26" ht="18" x14ac:dyDescent="0.3">
      <c r="C9" s="12"/>
      <c r="D9" s="27" t="s">
        <v>10</v>
      </c>
      <c r="E9" s="13" t="s">
        <v>9</v>
      </c>
      <c r="F9" s="179" t="s">
        <v>52</v>
      </c>
      <c r="G9" s="179"/>
      <c r="H9" s="179"/>
      <c r="I9" s="179"/>
      <c r="J9" s="179"/>
      <c r="K9" s="179"/>
      <c r="L9" s="179"/>
      <c r="M9" s="179"/>
      <c r="N9" s="179"/>
      <c r="O9" s="179"/>
      <c r="P9" s="179"/>
      <c r="Q9" s="179"/>
      <c r="R9" s="179"/>
      <c r="S9" s="179"/>
      <c r="T9" s="179"/>
      <c r="U9" s="180"/>
      <c r="X9" s="1" t="s">
        <v>26</v>
      </c>
      <c r="Y9" s="41">
        <f>370000</f>
        <v>370000</v>
      </c>
      <c r="Z9" s="43">
        <f>Y9*3</f>
        <v>1110000</v>
      </c>
    </row>
    <row r="10" spans="3:26" ht="65.25" customHeight="1" x14ac:dyDescent="0.25">
      <c r="C10" s="12"/>
      <c r="D10" s="27" t="s">
        <v>12</v>
      </c>
      <c r="E10" s="13" t="s">
        <v>9</v>
      </c>
      <c r="F10" s="181" t="s">
        <v>181</v>
      </c>
      <c r="G10" s="181"/>
      <c r="H10" s="181"/>
      <c r="I10" s="181"/>
      <c r="J10" s="181"/>
      <c r="K10" s="181"/>
      <c r="L10" s="181"/>
      <c r="M10" s="181"/>
      <c r="N10" s="181"/>
      <c r="O10" s="181"/>
      <c r="P10" s="181"/>
      <c r="Q10" s="181"/>
      <c r="R10" s="181"/>
      <c r="S10" s="181"/>
      <c r="T10" s="181"/>
      <c r="U10" s="25"/>
      <c r="X10" s="1" t="s">
        <v>27</v>
      </c>
      <c r="Y10" s="41">
        <f>2342000</f>
        <v>2342000</v>
      </c>
      <c r="Z10" s="43">
        <f>Y10</f>
        <v>2342000</v>
      </c>
    </row>
    <row r="11" spans="3:26" ht="17.25" x14ac:dyDescent="0.3">
      <c r="C11" s="12"/>
      <c r="D11" s="15"/>
      <c r="E11" s="13"/>
      <c r="F11" s="31"/>
      <c r="G11" s="31"/>
      <c r="H11" s="31"/>
      <c r="I11" s="31"/>
      <c r="J11" s="31"/>
      <c r="K11" s="31"/>
      <c r="L11" s="31"/>
      <c r="M11" s="31"/>
      <c r="N11" s="31"/>
      <c r="O11" s="31"/>
      <c r="P11" s="112"/>
      <c r="Q11" s="112"/>
      <c r="R11" s="31"/>
      <c r="S11" s="31"/>
      <c r="T11" s="31"/>
      <c r="U11" s="21"/>
    </row>
    <row r="12" spans="3:26" ht="17.25" x14ac:dyDescent="0.25">
      <c r="C12" s="12"/>
      <c r="D12" s="175" t="s">
        <v>18</v>
      </c>
      <c r="E12" s="177">
        <f>'rincian perjalanan'!G18</f>
        <v>4627000</v>
      </c>
      <c r="F12" s="177"/>
      <c r="G12" s="177"/>
      <c r="H12" s="31"/>
      <c r="I12" s="31"/>
      <c r="J12" s="31"/>
      <c r="K12" s="31"/>
      <c r="L12" s="31"/>
      <c r="M12" s="31"/>
      <c r="N12" s="31"/>
      <c r="O12" s="31"/>
      <c r="P12" s="112"/>
      <c r="Q12" s="112"/>
      <c r="R12" s="31"/>
      <c r="S12" s="31"/>
      <c r="T12" s="31"/>
      <c r="U12" s="21"/>
    </row>
    <row r="13" spans="3:26" ht="17.25" x14ac:dyDescent="0.25">
      <c r="C13" s="12"/>
      <c r="D13" s="176"/>
      <c r="E13" s="178"/>
      <c r="F13" s="178"/>
      <c r="G13" s="178"/>
      <c r="H13" s="31"/>
      <c r="I13" s="31"/>
      <c r="J13" s="31"/>
      <c r="K13" s="31"/>
      <c r="L13" s="31"/>
      <c r="M13" s="31"/>
      <c r="N13" s="31"/>
      <c r="O13" s="31"/>
      <c r="P13" s="112"/>
      <c r="Q13" s="112"/>
      <c r="R13" s="31"/>
      <c r="S13" s="31"/>
      <c r="T13" s="31"/>
      <c r="U13" s="21"/>
      <c r="Z13" s="43">
        <f>SUM(Z9:Z12)</f>
        <v>3452000</v>
      </c>
    </row>
    <row r="14" spans="3:26" ht="15.6" customHeight="1" x14ac:dyDescent="0.25">
      <c r="C14" s="5"/>
      <c r="D14" s="6"/>
      <c r="E14" s="174"/>
      <c r="F14" s="174"/>
      <c r="G14" s="174"/>
      <c r="H14" s="174"/>
      <c r="I14" s="174"/>
      <c r="J14" s="6"/>
      <c r="K14" s="6"/>
      <c r="L14" s="6"/>
      <c r="M14" s="28"/>
      <c r="N14" s="6"/>
      <c r="O14" s="28" t="s">
        <v>180</v>
      </c>
      <c r="P14" s="116"/>
      <c r="Q14" s="116"/>
      <c r="R14" s="8"/>
      <c r="S14" s="10"/>
      <c r="T14" s="28"/>
      <c r="U14" s="16"/>
    </row>
    <row r="15" spans="3:26" ht="15.75" x14ac:dyDescent="0.25">
      <c r="C15" s="5"/>
      <c r="D15" s="6"/>
      <c r="E15" s="6"/>
      <c r="F15" s="6"/>
      <c r="G15" s="6"/>
      <c r="H15" s="6"/>
      <c r="I15" s="6"/>
      <c r="J15" s="6"/>
      <c r="K15" s="6"/>
      <c r="L15" s="6"/>
      <c r="M15" s="28"/>
      <c r="N15" s="6"/>
      <c r="O15" s="28" t="s">
        <v>17</v>
      </c>
      <c r="P15" s="116"/>
      <c r="Q15" s="116"/>
      <c r="R15" s="10"/>
      <c r="S15" s="10"/>
      <c r="T15" s="10"/>
      <c r="U15" s="7"/>
    </row>
    <row r="16" spans="3:26" ht="15.75" x14ac:dyDescent="0.25">
      <c r="C16" s="5"/>
      <c r="D16" s="6"/>
      <c r="E16" s="6"/>
      <c r="F16" s="6"/>
      <c r="G16" s="6"/>
      <c r="H16" s="6"/>
      <c r="I16" s="6"/>
      <c r="J16" s="6"/>
      <c r="K16" s="6"/>
      <c r="L16" s="6"/>
      <c r="M16" s="28"/>
      <c r="N16" s="6"/>
      <c r="O16" s="28"/>
      <c r="P16" s="116"/>
      <c r="Q16" s="116"/>
      <c r="R16" s="10"/>
      <c r="S16" s="10"/>
      <c r="T16" s="10"/>
      <c r="U16" s="7"/>
    </row>
    <row r="17" spans="3:21" ht="15.75" x14ac:dyDescent="0.25">
      <c r="C17" s="5"/>
      <c r="D17" s="6"/>
      <c r="E17" s="6"/>
      <c r="F17" s="6"/>
      <c r="G17" s="6"/>
      <c r="H17" s="6"/>
      <c r="I17" s="6"/>
      <c r="J17" s="6"/>
      <c r="K17" s="6"/>
      <c r="L17" s="6"/>
      <c r="M17" s="28"/>
      <c r="N17" s="6"/>
      <c r="O17" s="28"/>
      <c r="P17" s="116"/>
      <c r="Q17" s="116"/>
      <c r="R17" s="10"/>
      <c r="S17" s="10"/>
      <c r="T17" s="10"/>
      <c r="U17" s="7"/>
    </row>
    <row r="18" spans="3:21" ht="15.75" x14ac:dyDescent="0.25">
      <c r="C18" s="5"/>
      <c r="D18" s="6"/>
      <c r="E18" s="6"/>
      <c r="F18" s="6"/>
      <c r="G18" s="6"/>
      <c r="H18" s="6"/>
      <c r="I18" s="6"/>
      <c r="J18" s="6"/>
      <c r="K18" s="6"/>
      <c r="L18" s="6"/>
      <c r="M18" s="28"/>
      <c r="N18" s="6"/>
      <c r="O18" s="28"/>
      <c r="P18" s="116"/>
      <c r="Q18" s="116"/>
      <c r="R18" s="10"/>
      <c r="S18" s="10"/>
      <c r="T18" s="10"/>
      <c r="U18" s="7"/>
    </row>
    <row r="19" spans="3:21" ht="15.75" x14ac:dyDescent="0.25">
      <c r="C19" s="5"/>
      <c r="D19" s="6"/>
      <c r="E19" s="6"/>
      <c r="F19" s="6"/>
      <c r="G19" s="6"/>
      <c r="H19" s="6"/>
      <c r="I19" s="6"/>
      <c r="J19" s="6"/>
      <c r="K19" s="6"/>
      <c r="L19" s="6"/>
      <c r="M19" s="10"/>
      <c r="N19" s="6"/>
      <c r="O19" s="10"/>
      <c r="P19" s="10"/>
      <c r="Q19" s="10"/>
      <c r="R19" s="10"/>
      <c r="S19" s="10"/>
      <c r="T19" s="10"/>
      <c r="U19" s="7"/>
    </row>
    <row r="20" spans="3:21" ht="15.75" x14ac:dyDescent="0.25">
      <c r="C20" s="5"/>
      <c r="D20" s="6"/>
      <c r="E20" s="20"/>
      <c r="F20" s="6"/>
      <c r="G20" s="6"/>
      <c r="H20" s="6"/>
      <c r="I20" s="6"/>
      <c r="J20" s="6"/>
      <c r="K20" s="6"/>
      <c r="L20" s="6"/>
      <c r="M20" s="30"/>
      <c r="N20" s="6"/>
      <c r="O20" s="30" t="s">
        <v>19</v>
      </c>
      <c r="P20" s="30"/>
      <c r="Q20" s="30"/>
      <c r="R20" s="30"/>
      <c r="S20" s="30"/>
      <c r="T20" s="30"/>
      <c r="U20" s="7"/>
    </row>
    <row r="21" spans="3:21" ht="9" customHeight="1" thickBot="1" x14ac:dyDescent="0.3">
      <c r="C21" s="17"/>
      <c r="D21" s="18"/>
      <c r="E21" s="18"/>
      <c r="F21" s="18"/>
      <c r="G21" s="18"/>
      <c r="H21" s="18"/>
      <c r="I21" s="18"/>
      <c r="J21" s="18"/>
      <c r="K21" s="18"/>
      <c r="L21" s="18"/>
      <c r="M21" s="18"/>
      <c r="N21" s="18"/>
      <c r="O21" s="18"/>
      <c r="P21" s="18"/>
      <c r="Q21" s="18"/>
      <c r="R21" s="18"/>
      <c r="S21" s="18"/>
      <c r="T21" s="18"/>
      <c r="U21" s="19"/>
    </row>
    <row r="22" spans="3:21" ht="11.25" customHeight="1" thickTop="1" x14ac:dyDescent="0.25">
      <c r="C22" s="5"/>
      <c r="D22" s="6"/>
      <c r="E22" s="6"/>
      <c r="F22" s="6"/>
      <c r="G22" s="6"/>
      <c r="H22" s="6"/>
      <c r="I22" s="6"/>
      <c r="J22" s="6"/>
      <c r="K22" s="6"/>
      <c r="L22" s="6"/>
      <c r="M22" s="6"/>
      <c r="N22" s="6"/>
      <c r="O22" s="6"/>
      <c r="P22" s="6"/>
      <c r="Q22" s="6"/>
      <c r="R22" s="6"/>
      <c r="S22" s="6"/>
      <c r="T22" s="6"/>
      <c r="U22" s="7"/>
    </row>
    <row r="23" spans="3:21" ht="30" customHeight="1" x14ac:dyDescent="0.25">
      <c r="C23" s="5"/>
      <c r="E23" s="202" t="s">
        <v>20</v>
      </c>
      <c r="F23" s="202"/>
      <c r="G23" s="202"/>
      <c r="H23" s="202"/>
      <c r="I23" s="202"/>
      <c r="J23" s="202"/>
      <c r="K23" s="10"/>
      <c r="M23" s="14"/>
      <c r="N23" s="10"/>
      <c r="O23" s="10"/>
      <c r="P23" s="10"/>
      <c r="Q23" s="10"/>
      <c r="R23" s="10"/>
      <c r="S23" s="10"/>
      <c r="T23" s="6"/>
      <c r="U23" s="7"/>
    </row>
    <row r="24" spans="3:21" ht="15.75" x14ac:dyDescent="0.25">
      <c r="C24" s="5"/>
      <c r="E24" s="6" t="s">
        <v>21</v>
      </c>
      <c r="F24" s="6"/>
      <c r="G24" s="6"/>
      <c r="H24" s="6"/>
      <c r="I24" s="6"/>
      <c r="J24" s="10"/>
      <c r="K24" s="10"/>
      <c r="M24" s="14"/>
      <c r="N24" s="10"/>
      <c r="O24" s="10"/>
      <c r="P24" s="10"/>
      <c r="Q24" s="10"/>
      <c r="R24" s="10"/>
      <c r="S24" s="10"/>
      <c r="T24" s="6"/>
      <c r="U24" s="7"/>
    </row>
    <row r="25" spans="3:21" ht="15.75" x14ac:dyDescent="0.25">
      <c r="C25" s="5"/>
      <c r="E25" s="6" t="s">
        <v>22</v>
      </c>
      <c r="F25" s="6"/>
      <c r="G25" s="6"/>
      <c r="H25" s="6"/>
      <c r="I25" s="6"/>
      <c r="J25" s="10"/>
      <c r="K25" s="10"/>
      <c r="M25" s="14"/>
      <c r="N25" s="10"/>
      <c r="O25" s="10"/>
      <c r="P25" s="10"/>
      <c r="Q25" s="10"/>
      <c r="R25" s="10"/>
      <c r="S25" s="10"/>
      <c r="T25" s="6"/>
      <c r="U25" s="7"/>
    </row>
    <row r="26" spans="3:21" ht="15.75" x14ac:dyDescent="0.25">
      <c r="C26" s="5"/>
      <c r="E26" s="6"/>
      <c r="F26" s="6"/>
      <c r="G26" s="6"/>
      <c r="H26" s="6"/>
      <c r="I26" s="6"/>
      <c r="J26" s="10"/>
      <c r="K26" s="10"/>
      <c r="M26" s="14"/>
      <c r="N26" s="10"/>
      <c r="O26" s="10"/>
      <c r="P26" s="10"/>
      <c r="Q26" s="10"/>
      <c r="R26" s="10"/>
      <c r="S26" s="10"/>
      <c r="T26" s="6"/>
      <c r="U26" s="7"/>
    </row>
    <row r="27" spans="3:21" ht="15.75" x14ac:dyDescent="0.25">
      <c r="C27" s="5"/>
      <c r="E27" s="6"/>
      <c r="F27" s="6"/>
      <c r="G27" s="6"/>
      <c r="H27" s="6"/>
      <c r="I27" s="6"/>
      <c r="J27" s="10"/>
      <c r="K27" s="10"/>
      <c r="M27" s="14"/>
      <c r="N27" s="10"/>
      <c r="O27" s="10"/>
      <c r="P27" s="10"/>
      <c r="Q27" s="10"/>
      <c r="R27" s="10"/>
      <c r="S27" s="10"/>
      <c r="T27" s="6"/>
      <c r="U27" s="7"/>
    </row>
    <row r="28" spans="3:21" ht="15.75" x14ac:dyDescent="0.25">
      <c r="C28" s="5"/>
      <c r="E28" s="6" t="s">
        <v>23</v>
      </c>
      <c r="F28" s="6"/>
      <c r="G28" s="6"/>
      <c r="H28" s="6"/>
      <c r="I28" s="6"/>
      <c r="J28" s="10"/>
      <c r="K28" s="10"/>
      <c r="M28" s="14"/>
      <c r="N28" s="10"/>
      <c r="O28" s="10"/>
      <c r="P28" s="10"/>
      <c r="Q28" s="10"/>
      <c r="R28" s="10"/>
      <c r="S28" s="10"/>
      <c r="T28" s="6"/>
      <c r="U28" s="7"/>
    </row>
    <row r="29" spans="3:21" ht="15.75" x14ac:dyDescent="0.25">
      <c r="C29" s="5"/>
      <c r="E29" s="20" t="s">
        <v>24</v>
      </c>
      <c r="F29" s="6"/>
      <c r="G29" s="6"/>
      <c r="H29" s="6"/>
      <c r="I29" s="6"/>
      <c r="J29" s="10"/>
      <c r="K29" s="10"/>
      <c r="M29" s="14"/>
      <c r="N29" s="29"/>
      <c r="O29" s="10"/>
      <c r="P29" s="10"/>
      <c r="Q29" s="10"/>
      <c r="R29" s="10"/>
      <c r="S29" s="10"/>
      <c r="T29" s="6"/>
      <c r="U29" s="7"/>
    </row>
    <row r="30" spans="3:21" ht="15.75" thickBot="1" x14ac:dyDescent="0.3">
      <c r="C30" s="17"/>
      <c r="D30" s="18"/>
      <c r="E30" s="18"/>
      <c r="F30" s="18"/>
      <c r="G30" s="18"/>
      <c r="H30" s="18"/>
      <c r="I30" s="18"/>
      <c r="J30" s="18"/>
      <c r="K30" s="18"/>
      <c r="L30" s="18"/>
      <c r="M30" s="18"/>
      <c r="N30" s="18"/>
      <c r="O30" s="18"/>
      <c r="P30" s="18"/>
      <c r="Q30" s="18"/>
      <c r="R30" s="18"/>
      <c r="S30" s="18"/>
      <c r="T30" s="18"/>
      <c r="U30" s="19"/>
    </row>
    <row r="31" spans="3:21" ht="9.75" customHeight="1" thickTop="1" x14ac:dyDescent="0.25"/>
  </sheetData>
  <mergeCells count="20">
    <mergeCell ref="F10:T10"/>
    <mergeCell ref="D12:D13"/>
    <mergeCell ref="E12:G13"/>
    <mergeCell ref="E14:I14"/>
    <mergeCell ref="E23:J23"/>
    <mergeCell ref="F8:U8"/>
    <mergeCell ref="C3:U3"/>
    <mergeCell ref="E5:F5"/>
    <mergeCell ref="G5:I5"/>
    <mergeCell ref="J5:L5"/>
    <mergeCell ref="M5:O5"/>
    <mergeCell ref="R5:S5"/>
    <mergeCell ref="E6:F6"/>
    <mergeCell ref="G6:I6"/>
    <mergeCell ref="J6:L6"/>
    <mergeCell ref="M6:O6"/>
    <mergeCell ref="R6:S6"/>
    <mergeCell ref="P5:Q5"/>
    <mergeCell ref="P6:Q6"/>
    <mergeCell ref="F9:U9"/>
  </mergeCells>
  <pageMargins left="0.7" right="0.7" top="0.75" bottom="0.75" header="0.3" footer="0.3"/>
  <pageSetup paperSize="9" orientation="portrait"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I30"/>
  <sheetViews>
    <sheetView topLeftCell="A10" workbookViewId="0">
      <selection activeCell="F24" sqref="F24"/>
    </sheetView>
  </sheetViews>
  <sheetFormatPr defaultRowHeight="15" x14ac:dyDescent="0.25"/>
  <cols>
    <col min="2" max="2" width="1.42578125" style="1" customWidth="1"/>
    <col min="3" max="3" width="5.7109375" style="1" customWidth="1"/>
    <col min="4" max="4" width="16.28515625" style="1" customWidth="1"/>
    <col min="5" max="5" width="2.42578125" style="1" customWidth="1"/>
    <col min="6" max="6" width="41" style="1" customWidth="1"/>
    <col min="7" max="7" width="19.28515625" style="1" customWidth="1"/>
    <col min="8" max="8" width="19.85546875" style="1" customWidth="1"/>
    <col min="9" max="9" width="1.28515625" style="1" customWidth="1"/>
  </cols>
  <sheetData>
    <row r="1" spans="2:9" ht="6.75" customHeight="1" thickBot="1" x14ac:dyDescent="0.35"/>
    <row r="2" spans="2:9" ht="14.45" x14ac:dyDescent="0.3">
      <c r="C2" s="52"/>
      <c r="D2" s="53"/>
      <c r="E2" s="53"/>
      <c r="F2" s="53"/>
      <c r="G2" s="53"/>
      <c r="H2" s="54"/>
    </row>
    <row r="3" spans="2:9" ht="18" x14ac:dyDescent="0.35">
      <c r="C3" s="203" t="s">
        <v>28</v>
      </c>
      <c r="D3" s="204"/>
      <c r="E3" s="204"/>
      <c r="F3" s="204"/>
      <c r="G3" s="204"/>
      <c r="H3" s="205"/>
    </row>
    <row r="4" spans="2:9" ht="9" customHeight="1" x14ac:dyDescent="0.3">
      <c r="C4" s="55"/>
      <c r="D4" s="6"/>
      <c r="E4" s="6"/>
      <c r="F4" s="6"/>
      <c r="G4" s="6"/>
      <c r="H4" s="56"/>
    </row>
    <row r="5" spans="2:9" ht="15.6" x14ac:dyDescent="0.3">
      <c r="C5" s="57" t="s">
        <v>29</v>
      </c>
      <c r="D5" s="10"/>
      <c r="E5" s="10" t="s">
        <v>9</v>
      </c>
      <c r="F5" s="10"/>
      <c r="G5" s="10"/>
      <c r="H5" s="58"/>
    </row>
    <row r="6" spans="2:9" ht="15.6" x14ac:dyDescent="0.3">
      <c r="C6" s="57" t="s">
        <v>30</v>
      </c>
      <c r="D6" s="10"/>
      <c r="E6" s="10" t="s">
        <v>9</v>
      </c>
      <c r="F6" s="10"/>
      <c r="G6" s="10"/>
      <c r="H6" s="58"/>
    </row>
    <row r="7" spans="2:9" ht="15.6" x14ac:dyDescent="0.3">
      <c r="C7" s="57"/>
      <c r="D7" s="10"/>
      <c r="E7" s="10"/>
      <c r="F7" s="10"/>
      <c r="G7" s="10"/>
      <c r="H7" s="58"/>
    </row>
    <row r="8" spans="2:9" ht="15.6" x14ac:dyDescent="0.3">
      <c r="B8" s="44"/>
      <c r="C8" s="59" t="s">
        <v>31</v>
      </c>
      <c r="D8" s="206" t="s">
        <v>32</v>
      </c>
      <c r="E8" s="207"/>
      <c r="F8" s="208"/>
      <c r="G8" s="45" t="s">
        <v>33</v>
      </c>
      <c r="H8" s="60" t="s">
        <v>34</v>
      </c>
      <c r="I8" s="44"/>
    </row>
    <row r="9" spans="2:9" ht="15.6" x14ac:dyDescent="0.3">
      <c r="C9" s="61">
        <v>1</v>
      </c>
      <c r="D9" s="46" t="s">
        <v>47</v>
      </c>
      <c r="E9" s="10"/>
      <c r="F9" s="47"/>
      <c r="G9" s="48">
        <v>1110000</v>
      </c>
      <c r="H9" s="62"/>
    </row>
    <row r="10" spans="2:9" ht="15.6" x14ac:dyDescent="0.3">
      <c r="C10" s="61">
        <v>2</v>
      </c>
      <c r="D10" s="46" t="s">
        <v>35</v>
      </c>
      <c r="E10" s="10"/>
      <c r="F10" s="47"/>
      <c r="G10" s="48">
        <f>Perjalanan!Z10</f>
        <v>2342000</v>
      </c>
      <c r="H10" s="62"/>
    </row>
    <row r="11" spans="2:9" ht="15.6" x14ac:dyDescent="0.3">
      <c r="C11" s="61">
        <v>3</v>
      </c>
      <c r="D11" s="46" t="s">
        <v>36</v>
      </c>
      <c r="E11" s="10"/>
      <c r="F11" s="47"/>
      <c r="G11" s="48">
        <f>2*450000</f>
        <v>900000</v>
      </c>
      <c r="H11" s="62"/>
    </row>
    <row r="12" spans="2:9" ht="15.6" x14ac:dyDescent="0.3">
      <c r="C12" s="61">
        <v>4</v>
      </c>
      <c r="D12" s="46" t="s">
        <v>37</v>
      </c>
      <c r="E12" s="10"/>
      <c r="F12" s="47"/>
      <c r="G12" s="48"/>
      <c r="H12" s="62"/>
    </row>
    <row r="13" spans="2:9" ht="15.6" x14ac:dyDescent="0.3">
      <c r="C13" s="61"/>
      <c r="D13" s="49" t="s">
        <v>51</v>
      </c>
      <c r="E13" s="10"/>
      <c r="F13" s="47"/>
      <c r="G13" s="48">
        <f>40000*2</f>
        <v>80000</v>
      </c>
      <c r="H13" s="62"/>
    </row>
    <row r="14" spans="2:9" ht="15.6" x14ac:dyDescent="0.3">
      <c r="C14" s="61"/>
      <c r="D14" s="49" t="s">
        <v>49</v>
      </c>
      <c r="E14" s="10"/>
      <c r="F14" s="47"/>
      <c r="G14" s="48">
        <f>40000</f>
        <v>40000</v>
      </c>
      <c r="H14" s="62"/>
    </row>
    <row r="15" spans="2:9" ht="15.6" x14ac:dyDescent="0.3">
      <c r="C15" s="61"/>
      <c r="D15" s="49" t="s">
        <v>50</v>
      </c>
      <c r="E15" s="10"/>
      <c r="F15" s="47"/>
      <c r="G15" s="48">
        <f>35000</f>
        <v>35000</v>
      </c>
      <c r="H15" s="62"/>
    </row>
    <row r="16" spans="2:9" ht="15.6" x14ac:dyDescent="0.3">
      <c r="C16" s="61"/>
      <c r="D16" s="49" t="s">
        <v>48</v>
      </c>
      <c r="E16" s="10"/>
      <c r="F16" s="47"/>
      <c r="G16" s="48">
        <f>2*60000</f>
        <v>120000</v>
      </c>
      <c r="H16" s="62"/>
    </row>
    <row r="17" spans="2:9" ht="15.6" x14ac:dyDescent="0.3">
      <c r="C17" s="63"/>
      <c r="D17" s="46"/>
      <c r="E17" s="10"/>
      <c r="F17" s="47"/>
      <c r="G17" s="48"/>
      <c r="H17" s="62"/>
    </row>
    <row r="18" spans="2:9" ht="15.6" x14ac:dyDescent="0.3">
      <c r="B18" s="44"/>
      <c r="C18" s="64"/>
      <c r="D18" s="209" t="s">
        <v>33</v>
      </c>
      <c r="E18" s="210"/>
      <c r="F18" s="211"/>
      <c r="G18" s="50">
        <f>SUM(G9:G17)</f>
        <v>4627000</v>
      </c>
      <c r="H18" s="65"/>
      <c r="I18" s="44"/>
    </row>
    <row r="19" spans="2:9" ht="15.6" x14ac:dyDescent="0.3">
      <c r="B19" s="51"/>
      <c r="C19" s="66"/>
      <c r="D19" s="212" t="s">
        <v>38</v>
      </c>
      <c r="E19" s="213"/>
      <c r="F19" s="213"/>
      <c r="G19" s="213"/>
      <c r="H19" s="214"/>
      <c r="I19" s="51"/>
    </row>
    <row r="20" spans="2:9" ht="15.6" x14ac:dyDescent="0.3">
      <c r="C20" s="57"/>
      <c r="D20" s="10"/>
      <c r="E20" s="10"/>
      <c r="F20" s="10"/>
      <c r="G20" s="10"/>
      <c r="H20" s="58"/>
    </row>
    <row r="21" spans="2:9" ht="15.6" x14ac:dyDescent="0.3">
      <c r="C21" s="57"/>
      <c r="D21" s="10"/>
      <c r="E21" s="10"/>
      <c r="F21" s="10"/>
      <c r="G21" s="10" t="s">
        <v>174</v>
      </c>
      <c r="H21" s="58"/>
    </row>
    <row r="22" spans="2:9" ht="15.6" x14ac:dyDescent="0.3">
      <c r="C22" s="57"/>
      <c r="D22" s="10" t="s">
        <v>39</v>
      </c>
      <c r="E22" s="10"/>
      <c r="F22" s="10"/>
      <c r="G22" s="10" t="s">
        <v>40</v>
      </c>
      <c r="H22" s="58"/>
    </row>
    <row r="23" spans="2:9" ht="15.75" x14ac:dyDescent="0.25">
      <c r="C23" s="57"/>
      <c r="D23" s="215" t="s">
        <v>41</v>
      </c>
      <c r="E23" s="215"/>
      <c r="F23" s="215"/>
      <c r="G23" s="10" t="s">
        <v>42</v>
      </c>
      <c r="H23" s="68"/>
    </row>
    <row r="24" spans="2:9" ht="15.75" x14ac:dyDescent="0.25">
      <c r="C24" s="57"/>
      <c r="D24" s="10" t="s">
        <v>22</v>
      </c>
      <c r="E24" s="10"/>
      <c r="F24" s="10"/>
      <c r="G24" s="10" t="s">
        <v>43</v>
      </c>
      <c r="H24" s="58"/>
    </row>
    <row r="25" spans="2:9" s="1" customFormat="1" ht="15.75" x14ac:dyDescent="0.25">
      <c r="C25" s="57"/>
      <c r="D25" s="10"/>
      <c r="E25" s="10"/>
      <c r="F25" s="10"/>
      <c r="G25" s="10"/>
      <c r="H25" s="58"/>
    </row>
    <row r="26" spans="2:9" ht="15.75" x14ac:dyDescent="0.25">
      <c r="C26" s="57"/>
      <c r="D26" s="10"/>
      <c r="E26" s="10"/>
      <c r="F26" s="10"/>
      <c r="G26" s="10"/>
      <c r="H26" s="58"/>
    </row>
    <row r="27" spans="2:9" ht="15.75" x14ac:dyDescent="0.25">
      <c r="C27" s="57"/>
      <c r="D27" s="10" t="s">
        <v>44</v>
      </c>
      <c r="E27" s="10"/>
      <c r="F27" s="10"/>
      <c r="G27" s="10" t="s">
        <v>44</v>
      </c>
      <c r="H27" s="58"/>
    </row>
    <row r="28" spans="2:9" ht="15.75" x14ac:dyDescent="0.25">
      <c r="C28" s="57"/>
      <c r="D28" s="10" t="s">
        <v>45</v>
      </c>
      <c r="E28" s="10"/>
      <c r="F28" s="10"/>
      <c r="G28" s="10" t="s">
        <v>46</v>
      </c>
      <c r="H28" s="58"/>
    </row>
    <row r="29" spans="2:9" ht="9" customHeight="1" thickBot="1" x14ac:dyDescent="0.3">
      <c r="C29" s="69"/>
      <c r="D29" s="70"/>
      <c r="E29" s="70"/>
      <c r="F29" s="70"/>
      <c r="G29" s="70"/>
      <c r="H29" s="71"/>
    </row>
    <row r="30" spans="2:9" ht="6.75" customHeight="1" x14ac:dyDescent="0.25"/>
  </sheetData>
  <mergeCells count="5">
    <mergeCell ref="C3:H3"/>
    <mergeCell ref="D8:F8"/>
    <mergeCell ref="D18:F18"/>
    <mergeCell ref="D19:H19"/>
    <mergeCell ref="D23:F23"/>
  </mergeCells>
  <pageMargins left="0.7" right="0.7" top="0.75" bottom="0.75" header="0.3" footer="0.3"/>
  <pageSetup paperSize="9" orientation="portrait"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I34"/>
  <sheetViews>
    <sheetView workbookViewId="0">
      <selection activeCell="D29" sqref="D29"/>
    </sheetView>
  </sheetViews>
  <sheetFormatPr defaultRowHeight="15" x14ac:dyDescent="0.25"/>
  <cols>
    <col min="2" max="2" width="1.42578125" style="1" customWidth="1"/>
    <col min="3" max="3" width="5.7109375" style="1" customWidth="1"/>
    <col min="4" max="4" width="20.42578125" style="1" customWidth="1"/>
    <col min="5" max="5" width="2.42578125" style="1" customWidth="1"/>
    <col min="6" max="6" width="37.28515625" style="1" customWidth="1"/>
    <col min="7" max="7" width="14.7109375" style="1" customWidth="1"/>
    <col min="8" max="8" width="17.7109375" style="1" customWidth="1"/>
    <col min="9" max="9" width="1.28515625" style="1" customWidth="1"/>
  </cols>
  <sheetData>
    <row r="1" spans="2:9" ht="5.25" customHeight="1" thickBot="1" x14ac:dyDescent="0.35"/>
    <row r="2" spans="2:9" ht="14.45" x14ac:dyDescent="0.3">
      <c r="C2" s="52"/>
      <c r="D2" s="53"/>
      <c r="E2" s="53"/>
      <c r="F2" s="53"/>
      <c r="G2" s="53"/>
      <c r="H2" s="54"/>
    </row>
    <row r="3" spans="2:9" ht="18" x14ac:dyDescent="0.35">
      <c r="C3" s="203" t="s">
        <v>53</v>
      </c>
      <c r="D3" s="204"/>
      <c r="E3" s="204"/>
      <c r="F3" s="204"/>
      <c r="G3" s="204"/>
      <c r="H3" s="205"/>
    </row>
    <row r="4" spans="2:9" ht="14.45" x14ac:dyDescent="0.3">
      <c r="C4" s="55"/>
      <c r="D4" s="6"/>
      <c r="E4" s="6"/>
      <c r="F4" s="6"/>
      <c r="G4" s="6"/>
      <c r="H4" s="56"/>
    </row>
    <row r="5" spans="2:9" ht="14.45" x14ac:dyDescent="0.3">
      <c r="C5" s="55" t="s">
        <v>54</v>
      </c>
      <c r="D5" s="6"/>
      <c r="E5" s="6"/>
      <c r="F5" s="6"/>
      <c r="G5" s="6"/>
      <c r="H5" s="56"/>
    </row>
    <row r="6" spans="2:9" x14ac:dyDescent="0.25">
      <c r="C6" s="55"/>
      <c r="D6" s="6" t="s">
        <v>66</v>
      </c>
      <c r="E6" s="6" t="s">
        <v>9</v>
      </c>
      <c r="F6" s="6" t="s">
        <v>67</v>
      </c>
      <c r="G6" s="6"/>
      <c r="H6" s="56"/>
    </row>
    <row r="7" spans="2:9" x14ac:dyDescent="0.25">
      <c r="C7" s="55"/>
      <c r="D7" s="6" t="s">
        <v>55</v>
      </c>
      <c r="E7" s="6" t="s">
        <v>9</v>
      </c>
      <c r="F7" s="6" t="s">
        <v>67</v>
      </c>
      <c r="G7" s="6"/>
      <c r="H7" s="56"/>
    </row>
    <row r="8" spans="2:9" x14ac:dyDescent="0.25">
      <c r="C8" s="55"/>
      <c r="D8" s="6" t="s">
        <v>56</v>
      </c>
      <c r="E8" s="6" t="s">
        <v>9</v>
      </c>
      <c r="F8" s="6" t="s">
        <v>67</v>
      </c>
      <c r="G8" s="6"/>
      <c r="H8" s="56"/>
    </row>
    <row r="9" spans="2:9" ht="14.45" x14ac:dyDescent="0.3">
      <c r="C9" s="55"/>
      <c r="D9" s="6"/>
      <c r="E9" s="6"/>
      <c r="F9" s="6"/>
      <c r="G9" s="6"/>
      <c r="H9" s="56"/>
    </row>
    <row r="10" spans="2:9" ht="15.75" x14ac:dyDescent="0.25">
      <c r="C10" s="217" t="s">
        <v>57</v>
      </c>
      <c r="D10" s="152"/>
      <c r="E10" s="152"/>
      <c r="F10" s="152"/>
      <c r="G10" s="152"/>
      <c r="H10" s="218"/>
    </row>
    <row r="11" spans="2:9" ht="32.25" customHeight="1" x14ac:dyDescent="0.3">
      <c r="C11" s="77" t="s">
        <v>58</v>
      </c>
      <c r="D11" s="219" t="s">
        <v>59</v>
      </c>
      <c r="E11" s="219"/>
      <c r="F11" s="219"/>
      <c r="G11" s="219"/>
      <c r="H11" s="220"/>
    </row>
    <row r="12" spans="2:9" ht="3.75" customHeight="1" x14ac:dyDescent="0.3">
      <c r="C12" s="57"/>
      <c r="D12" s="10"/>
      <c r="E12" s="10"/>
      <c r="F12" s="10"/>
      <c r="G12" s="10"/>
      <c r="H12" s="58"/>
    </row>
    <row r="13" spans="2:9" ht="21" customHeight="1" x14ac:dyDescent="0.3">
      <c r="B13" s="44"/>
      <c r="C13" s="59" t="s">
        <v>31</v>
      </c>
      <c r="D13" s="206" t="s">
        <v>32</v>
      </c>
      <c r="E13" s="207"/>
      <c r="F13" s="207"/>
      <c r="G13" s="208"/>
      <c r="H13" s="78" t="s">
        <v>33</v>
      </c>
      <c r="I13" s="44"/>
    </row>
    <row r="14" spans="2:9" ht="15.75" x14ac:dyDescent="0.25">
      <c r="C14" s="61">
        <v>1</v>
      </c>
      <c r="D14" s="221" t="s">
        <v>37</v>
      </c>
      <c r="E14" s="222"/>
      <c r="F14" s="222"/>
      <c r="G14" s="223"/>
      <c r="H14" s="79"/>
    </row>
    <row r="15" spans="2:9" ht="15.75" x14ac:dyDescent="0.25">
      <c r="C15" s="61"/>
      <c r="D15" s="224" t="s">
        <v>129</v>
      </c>
      <c r="E15" s="225"/>
      <c r="F15" s="225"/>
      <c r="G15" s="226"/>
      <c r="H15" s="79">
        <f>20000</f>
        <v>20000</v>
      </c>
    </row>
    <row r="16" spans="2:9" ht="15.75" x14ac:dyDescent="0.25">
      <c r="C16" s="61"/>
      <c r="D16" s="224" t="s">
        <v>128</v>
      </c>
      <c r="E16" s="225"/>
      <c r="F16" s="225"/>
      <c r="G16" s="226"/>
      <c r="H16" s="79">
        <v>30000</v>
      </c>
    </row>
    <row r="17" spans="2:9" ht="15.75" x14ac:dyDescent="0.25">
      <c r="C17" s="61"/>
      <c r="D17" s="72"/>
      <c r="E17" s="73"/>
      <c r="F17" s="73"/>
      <c r="G17" s="74"/>
      <c r="H17" s="79"/>
    </row>
    <row r="18" spans="2:9" ht="15.75" x14ac:dyDescent="0.25">
      <c r="C18" s="61"/>
      <c r="D18" s="75"/>
      <c r="E18" s="73"/>
      <c r="F18" s="73"/>
      <c r="G18" s="74"/>
      <c r="H18" s="79"/>
    </row>
    <row r="19" spans="2:9" ht="15.75" x14ac:dyDescent="0.25">
      <c r="C19" s="63"/>
      <c r="D19" s="227"/>
      <c r="E19" s="228"/>
      <c r="F19" s="228"/>
      <c r="G19" s="229"/>
      <c r="H19" s="79"/>
    </row>
    <row r="20" spans="2:9" ht="15.75" x14ac:dyDescent="0.25">
      <c r="B20" s="44"/>
      <c r="C20" s="64"/>
      <c r="D20" s="209" t="s">
        <v>33</v>
      </c>
      <c r="E20" s="210"/>
      <c r="F20" s="210"/>
      <c r="G20" s="211"/>
      <c r="H20" s="80">
        <f>SUM(H15:H19)</f>
        <v>50000</v>
      </c>
      <c r="I20" s="44"/>
    </row>
    <row r="21" spans="2:9" ht="15.75" x14ac:dyDescent="0.25">
      <c r="B21" s="51"/>
      <c r="C21" s="66"/>
      <c r="D21" s="212" t="s">
        <v>68</v>
      </c>
      <c r="E21" s="213"/>
      <c r="F21" s="213"/>
      <c r="G21" s="213"/>
      <c r="H21" s="214"/>
      <c r="I21" s="51"/>
    </row>
    <row r="22" spans="2:9" ht="15.75" x14ac:dyDescent="0.25">
      <c r="C22" s="57"/>
      <c r="D22" s="10"/>
      <c r="E22" s="10"/>
      <c r="F22" s="10"/>
      <c r="G22" s="10"/>
      <c r="H22" s="58"/>
    </row>
    <row r="23" spans="2:9" ht="48.75" customHeight="1" x14ac:dyDescent="0.25">
      <c r="C23" s="77" t="s">
        <v>60</v>
      </c>
      <c r="D23" s="219" t="s">
        <v>61</v>
      </c>
      <c r="E23" s="219"/>
      <c r="F23" s="219"/>
      <c r="G23" s="219"/>
      <c r="H23" s="220"/>
    </row>
    <row r="24" spans="2:9" ht="15.75" x14ac:dyDescent="0.25">
      <c r="C24" s="57"/>
      <c r="D24" s="10"/>
      <c r="E24" s="10"/>
      <c r="F24" s="10"/>
      <c r="G24" s="10"/>
      <c r="H24" s="58"/>
    </row>
    <row r="25" spans="2:9" ht="15.75" x14ac:dyDescent="0.25">
      <c r="C25" s="57" t="s">
        <v>62</v>
      </c>
      <c r="D25" s="10"/>
      <c r="E25" s="10"/>
      <c r="F25" s="10"/>
      <c r="G25" s="10"/>
      <c r="H25" s="58"/>
    </row>
    <row r="26" spans="2:9" ht="15.75" x14ac:dyDescent="0.25">
      <c r="C26" s="57"/>
      <c r="D26" s="10"/>
      <c r="E26" s="10"/>
      <c r="F26" s="10"/>
      <c r="G26" s="10"/>
      <c r="H26" s="58"/>
    </row>
    <row r="27" spans="2:9" ht="15.75" x14ac:dyDescent="0.25">
      <c r="C27" s="57"/>
      <c r="D27" s="10" t="s">
        <v>63</v>
      </c>
      <c r="E27" s="10"/>
      <c r="F27" s="10"/>
      <c r="G27" s="10" t="s">
        <v>180</v>
      </c>
      <c r="H27" s="58"/>
    </row>
    <row r="28" spans="2:9" ht="15.75" x14ac:dyDescent="0.25">
      <c r="C28" s="57"/>
      <c r="D28" s="10" t="s">
        <v>22</v>
      </c>
      <c r="E28" s="10"/>
      <c r="F28" s="10"/>
      <c r="G28" s="10" t="s">
        <v>43</v>
      </c>
      <c r="H28" s="58"/>
    </row>
    <row r="29" spans="2:9" s="1" customFormat="1" ht="15.75" x14ac:dyDescent="0.25">
      <c r="C29" s="57"/>
      <c r="D29" s="10"/>
      <c r="E29" s="10"/>
      <c r="F29" s="10"/>
      <c r="G29" s="10"/>
      <c r="H29" s="58"/>
    </row>
    <row r="30" spans="2:9" ht="15.75" x14ac:dyDescent="0.25">
      <c r="C30" s="57"/>
      <c r="D30" s="10"/>
      <c r="E30" s="10"/>
      <c r="F30" s="10"/>
      <c r="G30" s="10"/>
      <c r="H30" s="58"/>
    </row>
    <row r="31" spans="2:9" ht="15.75" x14ac:dyDescent="0.25">
      <c r="C31" s="57"/>
      <c r="D31" s="76" t="s">
        <v>64</v>
      </c>
      <c r="E31" s="10"/>
      <c r="F31" s="10"/>
      <c r="G31" s="10" t="s">
        <v>69</v>
      </c>
      <c r="H31" s="58"/>
    </row>
    <row r="32" spans="2:9" ht="15.75" x14ac:dyDescent="0.25">
      <c r="C32" s="57"/>
      <c r="D32" s="76" t="s">
        <v>65</v>
      </c>
      <c r="E32" s="10"/>
      <c r="F32" s="10"/>
      <c r="G32" s="10" t="s">
        <v>70</v>
      </c>
      <c r="H32" s="58"/>
    </row>
    <row r="33" spans="3:8" ht="15.75" thickBot="1" x14ac:dyDescent="0.3">
      <c r="C33" s="69"/>
      <c r="D33" s="70"/>
      <c r="E33" s="70"/>
      <c r="F33" s="70"/>
      <c r="G33" s="70"/>
      <c r="H33" s="71"/>
    </row>
    <row r="34" spans="3:8" ht="8.25" customHeight="1" x14ac:dyDescent="0.25">
      <c r="C34" s="216"/>
      <c r="D34" s="216"/>
      <c r="E34" s="216"/>
      <c r="F34" s="216"/>
      <c r="G34" s="216"/>
      <c r="H34" s="216"/>
    </row>
  </sheetData>
  <mergeCells count="12">
    <mergeCell ref="C34:H34"/>
    <mergeCell ref="C3:H3"/>
    <mergeCell ref="C10:H10"/>
    <mergeCell ref="D11:H11"/>
    <mergeCell ref="D13:G13"/>
    <mergeCell ref="D14:G14"/>
    <mergeCell ref="D15:G15"/>
    <mergeCell ref="D16:G16"/>
    <mergeCell ref="D19:G19"/>
    <mergeCell ref="D20:G20"/>
    <mergeCell ref="D21:H21"/>
    <mergeCell ref="D23:H2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1:I42"/>
  <sheetViews>
    <sheetView view="pageBreakPreview" topLeftCell="A31" zoomScaleSheetLayoutView="100" workbookViewId="0">
      <selection activeCell="E11" sqref="E11"/>
    </sheetView>
  </sheetViews>
  <sheetFormatPr defaultColWidth="9.140625" defaultRowHeight="15" x14ac:dyDescent="0.25"/>
  <cols>
    <col min="1" max="1" width="9.140625" style="51"/>
    <col min="2" max="2" width="1.5703125" style="51" customWidth="1"/>
    <col min="3" max="3" width="5.42578125" style="83" customWidth="1"/>
    <col min="4" max="4" width="5.140625" style="51" customWidth="1"/>
    <col min="5" max="5" width="46" style="51" customWidth="1"/>
    <col min="6" max="6" width="3.140625" style="51" customWidth="1"/>
    <col min="7" max="7" width="4.42578125" style="51" customWidth="1"/>
    <col min="8" max="8" width="19.5703125" style="51" customWidth="1"/>
    <col min="9" max="9" width="22" style="51" customWidth="1"/>
    <col min="10" max="10" width="1.140625" style="51" customWidth="1"/>
    <col min="11" max="16384" width="9.140625" style="51"/>
  </cols>
  <sheetData>
    <row r="1" spans="3:9" ht="7.5" customHeight="1" x14ac:dyDescent="0.3"/>
    <row r="2" spans="3:9" ht="14.45" x14ac:dyDescent="0.3">
      <c r="C2" s="84"/>
      <c r="D2" s="85"/>
      <c r="E2" s="85"/>
      <c r="F2" s="85"/>
      <c r="G2" s="85"/>
      <c r="H2" s="85"/>
      <c r="I2" s="86"/>
    </row>
    <row r="3" spans="3:9" ht="15.6" x14ac:dyDescent="0.3">
      <c r="C3" s="87" t="s">
        <v>73</v>
      </c>
      <c r="D3" s="88"/>
      <c r="E3" s="88"/>
      <c r="F3" s="88"/>
      <c r="G3" s="88"/>
      <c r="H3" s="88" t="s">
        <v>74</v>
      </c>
      <c r="I3" s="89" t="s">
        <v>9</v>
      </c>
    </row>
    <row r="4" spans="3:9" ht="15.6" x14ac:dyDescent="0.3">
      <c r="C4" s="90" t="s">
        <v>75</v>
      </c>
      <c r="D4" s="88"/>
      <c r="E4" s="88"/>
      <c r="F4" s="88"/>
      <c r="G4" s="88"/>
      <c r="H4" s="88" t="s">
        <v>76</v>
      </c>
      <c r="I4" s="89" t="s">
        <v>9</v>
      </c>
    </row>
    <row r="5" spans="3:9" ht="14.45" x14ac:dyDescent="0.3">
      <c r="C5" s="91"/>
      <c r="D5" s="88"/>
      <c r="E5" s="88"/>
      <c r="F5" s="88"/>
      <c r="G5" s="88"/>
      <c r="H5" s="88" t="s">
        <v>77</v>
      </c>
      <c r="I5" s="89" t="s">
        <v>9</v>
      </c>
    </row>
    <row r="6" spans="3:9" ht="14.45" x14ac:dyDescent="0.3">
      <c r="C6" s="92"/>
      <c r="D6" s="88"/>
      <c r="E6" s="88"/>
      <c r="F6" s="88"/>
      <c r="G6" s="88"/>
      <c r="H6" s="88"/>
      <c r="I6" s="89"/>
    </row>
    <row r="7" spans="3:9" ht="15.6" x14ac:dyDescent="0.3">
      <c r="C7" s="241" t="s">
        <v>78</v>
      </c>
      <c r="D7" s="242"/>
      <c r="E7" s="242"/>
      <c r="F7" s="242"/>
      <c r="G7" s="242"/>
      <c r="H7" s="242"/>
      <c r="I7" s="243"/>
    </row>
    <row r="8" spans="3:9" ht="14.45" x14ac:dyDescent="0.3">
      <c r="C8" s="92"/>
      <c r="D8" s="88"/>
      <c r="E8" s="88"/>
      <c r="F8" s="88"/>
      <c r="G8" s="88"/>
      <c r="H8" s="88"/>
      <c r="I8" s="89"/>
    </row>
    <row r="9" spans="3:9" ht="23.25" customHeight="1" x14ac:dyDescent="0.3">
      <c r="C9" s="93">
        <v>1</v>
      </c>
      <c r="D9" s="94" t="s">
        <v>79</v>
      </c>
      <c r="E9" s="95"/>
      <c r="F9" s="94"/>
      <c r="G9" s="240"/>
      <c r="H9" s="240"/>
      <c r="I9" s="244"/>
    </row>
    <row r="10" spans="3:9" ht="21" customHeight="1" x14ac:dyDescent="0.3">
      <c r="C10" s="96">
        <v>2</v>
      </c>
      <c r="D10" s="97" t="s">
        <v>80</v>
      </c>
      <c r="E10" s="89"/>
      <c r="F10" s="97"/>
      <c r="G10" s="236"/>
      <c r="H10" s="236"/>
      <c r="I10" s="237"/>
    </row>
    <row r="11" spans="3:9" ht="21" customHeight="1" x14ac:dyDescent="0.3">
      <c r="C11" s="96"/>
      <c r="D11" s="97" t="s">
        <v>55</v>
      </c>
      <c r="E11" s="89"/>
      <c r="F11" s="97"/>
      <c r="G11" s="232"/>
      <c r="H11" s="232"/>
      <c r="I11" s="233"/>
    </row>
    <row r="12" spans="3:9" ht="23.25" customHeight="1" x14ac:dyDescent="0.3">
      <c r="C12" s="98">
        <v>3</v>
      </c>
      <c r="D12" s="99" t="s">
        <v>81</v>
      </c>
      <c r="E12" s="86" t="s">
        <v>82</v>
      </c>
      <c r="F12" s="99"/>
      <c r="G12" s="85" t="s">
        <v>81</v>
      </c>
      <c r="H12" s="85"/>
      <c r="I12" s="86"/>
    </row>
    <row r="13" spans="3:9" ht="23.25" customHeight="1" x14ac:dyDescent="0.3">
      <c r="C13" s="96"/>
      <c r="D13" s="97" t="s">
        <v>83</v>
      </c>
      <c r="E13" s="89" t="s">
        <v>84</v>
      </c>
      <c r="F13" s="97"/>
      <c r="G13" s="88" t="s">
        <v>83</v>
      </c>
      <c r="H13" s="88"/>
      <c r="I13" s="89"/>
    </row>
    <row r="14" spans="3:9" ht="23.25" customHeight="1" x14ac:dyDescent="0.3">
      <c r="C14" s="100"/>
      <c r="D14" s="101" t="s">
        <v>85</v>
      </c>
      <c r="E14" s="102" t="s">
        <v>86</v>
      </c>
      <c r="F14" s="101"/>
      <c r="G14" s="103" t="s">
        <v>85</v>
      </c>
      <c r="H14" s="103"/>
      <c r="I14" s="102"/>
    </row>
    <row r="15" spans="3:9" ht="47.25" customHeight="1" x14ac:dyDescent="0.3">
      <c r="C15" s="93">
        <v>4</v>
      </c>
      <c r="D15" s="94" t="s">
        <v>87</v>
      </c>
      <c r="E15" s="95"/>
      <c r="F15" s="94"/>
      <c r="G15" s="245"/>
      <c r="H15" s="245"/>
      <c r="I15" s="246"/>
    </row>
    <row r="16" spans="3:9" ht="23.25" customHeight="1" x14ac:dyDescent="0.3">
      <c r="C16" s="100">
        <v>5</v>
      </c>
      <c r="D16" s="101" t="s">
        <v>88</v>
      </c>
      <c r="E16" s="102"/>
      <c r="F16" s="101"/>
      <c r="G16" s="234"/>
      <c r="H16" s="234"/>
      <c r="I16" s="235"/>
    </row>
    <row r="17" spans="3:9" ht="23.25" customHeight="1" x14ac:dyDescent="0.3">
      <c r="C17" s="98">
        <v>6</v>
      </c>
      <c r="D17" s="99" t="s">
        <v>81</v>
      </c>
      <c r="E17" s="86" t="s">
        <v>89</v>
      </c>
      <c r="F17" s="99"/>
      <c r="G17" s="85" t="s">
        <v>81</v>
      </c>
      <c r="H17" s="236"/>
      <c r="I17" s="237"/>
    </row>
    <row r="18" spans="3:9" ht="23.25" customHeight="1" x14ac:dyDescent="0.3">
      <c r="C18" s="100"/>
      <c r="D18" s="101" t="s">
        <v>83</v>
      </c>
      <c r="E18" s="102" t="s">
        <v>90</v>
      </c>
      <c r="F18" s="101"/>
      <c r="G18" s="103" t="s">
        <v>83</v>
      </c>
      <c r="H18" s="232"/>
      <c r="I18" s="233"/>
    </row>
    <row r="19" spans="3:9" ht="23.25" customHeight="1" x14ac:dyDescent="0.3">
      <c r="C19" s="96">
        <v>7</v>
      </c>
      <c r="D19" s="97" t="s">
        <v>81</v>
      </c>
      <c r="E19" s="89" t="s">
        <v>91</v>
      </c>
      <c r="F19" s="97"/>
      <c r="G19" s="88" t="s">
        <v>81</v>
      </c>
      <c r="H19" s="236"/>
      <c r="I19" s="237"/>
    </row>
    <row r="20" spans="3:9" ht="23.25" customHeight="1" x14ac:dyDescent="0.3">
      <c r="C20" s="96"/>
      <c r="D20" s="97" t="s">
        <v>83</v>
      </c>
      <c r="E20" s="89" t="s">
        <v>92</v>
      </c>
      <c r="F20" s="97"/>
      <c r="G20" s="88" t="s">
        <v>83</v>
      </c>
      <c r="H20" s="238"/>
      <c r="I20" s="231"/>
    </row>
    <row r="21" spans="3:9" ht="23.25" customHeight="1" x14ac:dyDescent="0.3">
      <c r="C21" s="96"/>
      <c r="D21" s="97" t="s">
        <v>85</v>
      </c>
      <c r="E21" s="89" t="s">
        <v>93</v>
      </c>
      <c r="F21" s="97"/>
      <c r="G21" s="88" t="s">
        <v>85</v>
      </c>
      <c r="H21" s="239"/>
      <c r="I21" s="231"/>
    </row>
    <row r="22" spans="3:9" ht="23.25" customHeight="1" x14ac:dyDescent="0.3">
      <c r="C22" s="93">
        <v>8</v>
      </c>
      <c r="D22" s="94" t="s">
        <v>94</v>
      </c>
      <c r="E22" s="95"/>
      <c r="F22" s="94"/>
      <c r="G22" s="240" t="s">
        <v>95</v>
      </c>
      <c r="H22" s="240"/>
      <c r="I22" s="93" t="s">
        <v>96</v>
      </c>
    </row>
    <row r="23" spans="3:9" ht="23.25" customHeight="1" x14ac:dyDescent="0.3">
      <c r="C23" s="96"/>
      <c r="D23" s="97" t="s">
        <v>58</v>
      </c>
      <c r="E23" s="89"/>
      <c r="F23" s="97"/>
      <c r="G23" s="88" t="s">
        <v>58</v>
      </c>
      <c r="H23" s="88"/>
      <c r="I23" s="104"/>
    </row>
    <row r="24" spans="3:9" ht="23.25" customHeight="1" x14ac:dyDescent="0.3">
      <c r="C24" s="96"/>
      <c r="D24" s="97" t="s">
        <v>60</v>
      </c>
      <c r="E24" s="89"/>
      <c r="F24" s="97"/>
      <c r="G24" s="88" t="s">
        <v>60</v>
      </c>
      <c r="H24" s="88"/>
      <c r="I24" s="104"/>
    </row>
    <row r="25" spans="3:9" ht="23.25" customHeight="1" x14ac:dyDescent="0.3">
      <c r="C25" s="96"/>
      <c r="D25" s="97" t="s">
        <v>97</v>
      </c>
      <c r="E25" s="89"/>
      <c r="F25" s="97"/>
      <c r="G25" s="88" t="s">
        <v>97</v>
      </c>
      <c r="H25" s="88"/>
      <c r="I25" s="104"/>
    </row>
    <row r="26" spans="3:9" ht="23.25" customHeight="1" x14ac:dyDescent="0.3">
      <c r="C26" s="96"/>
      <c r="D26" s="97" t="s">
        <v>98</v>
      </c>
      <c r="E26" s="89"/>
      <c r="F26" s="97"/>
      <c r="G26" s="88" t="s">
        <v>98</v>
      </c>
      <c r="H26" s="88"/>
      <c r="I26" s="104"/>
    </row>
    <row r="27" spans="3:9" ht="23.25" customHeight="1" x14ac:dyDescent="0.3">
      <c r="C27" s="96"/>
      <c r="D27" s="97" t="s">
        <v>99</v>
      </c>
      <c r="E27" s="89"/>
      <c r="F27" s="97"/>
      <c r="G27" s="88" t="s">
        <v>99</v>
      </c>
      <c r="H27" s="88"/>
      <c r="I27" s="105"/>
    </row>
    <row r="28" spans="3:9" ht="23.25" customHeight="1" x14ac:dyDescent="0.3">
      <c r="C28" s="98">
        <v>9</v>
      </c>
      <c r="D28" s="99" t="s">
        <v>100</v>
      </c>
      <c r="E28" s="86"/>
      <c r="F28" s="99"/>
      <c r="G28" s="85"/>
      <c r="H28" s="85"/>
      <c r="I28" s="86"/>
    </row>
    <row r="29" spans="3:9" ht="23.25" customHeight="1" x14ac:dyDescent="0.3">
      <c r="C29" s="96"/>
      <c r="D29" s="97" t="s">
        <v>81</v>
      </c>
      <c r="E29" s="89" t="s">
        <v>101</v>
      </c>
      <c r="F29" s="97"/>
      <c r="G29" s="88" t="s">
        <v>81</v>
      </c>
      <c r="H29" s="230" t="s">
        <v>102</v>
      </c>
      <c r="I29" s="231"/>
    </row>
    <row r="30" spans="3:9" ht="23.25" customHeight="1" x14ac:dyDescent="0.3">
      <c r="C30" s="100"/>
      <c r="D30" s="101" t="s">
        <v>83</v>
      </c>
      <c r="E30" s="102" t="s">
        <v>103</v>
      </c>
      <c r="F30" s="101"/>
      <c r="G30" s="103" t="s">
        <v>83</v>
      </c>
      <c r="H30" s="232"/>
      <c r="I30" s="233"/>
    </row>
    <row r="31" spans="3:9" ht="23.25" customHeight="1" x14ac:dyDescent="0.3">
      <c r="C31" s="100">
        <v>10</v>
      </c>
      <c r="D31" s="101" t="s">
        <v>104</v>
      </c>
      <c r="E31" s="102"/>
      <c r="F31" s="101"/>
      <c r="G31" s="234"/>
      <c r="H31" s="234"/>
      <c r="I31" s="235"/>
    </row>
    <row r="32" spans="3:9" ht="14.45" x14ac:dyDescent="0.3">
      <c r="C32" s="92"/>
      <c r="D32" s="88"/>
      <c r="E32" s="88"/>
      <c r="F32" s="88"/>
      <c r="G32" s="88"/>
      <c r="H32" s="88"/>
      <c r="I32" s="89"/>
    </row>
    <row r="33" spans="3:9" ht="14.45" x14ac:dyDescent="0.3">
      <c r="C33" s="92"/>
      <c r="D33" s="88"/>
      <c r="E33" s="88"/>
      <c r="F33" s="88"/>
      <c r="G33" s="88"/>
      <c r="H33" s="88" t="s">
        <v>105</v>
      </c>
      <c r="I33" s="89"/>
    </row>
    <row r="34" spans="3:9" ht="14.45" x14ac:dyDescent="0.3">
      <c r="C34" s="92"/>
      <c r="D34" s="88"/>
      <c r="E34" s="88"/>
      <c r="F34" s="88"/>
      <c r="G34" s="88"/>
      <c r="H34" s="88" t="s">
        <v>106</v>
      </c>
      <c r="I34" s="89"/>
    </row>
    <row r="35" spans="3:9" ht="14.45" x14ac:dyDescent="0.3">
      <c r="C35" s="92"/>
      <c r="D35" s="88"/>
      <c r="E35" s="88"/>
      <c r="F35" s="88"/>
      <c r="G35" s="88"/>
      <c r="H35" s="88" t="s">
        <v>107</v>
      </c>
      <c r="I35" s="89"/>
    </row>
    <row r="36" spans="3:9" ht="14.45" x14ac:dyDescent="0.3">
      <c r="C36" s="92"/>
      <c r="D36" s="88"/>
      <c r="E36" s="88"/>
      <c r="F36" s="88"/>
      <c r="G36" s="88"/>
      <c r="H36" s="88"/>
      <c r="I36" s="89"/>
    </row>
    <row r="37" spans="3:9" ht="14.45" x14ac:dyDescent="0.3">
      <c r="C37" s="92"/>
      <c r="D37" s="88"/>
      <c r="E37" s="88"/>
      <c r="F37" s="88"/>
      <c r="G37" s="88"/>
      <c r="H37" s="88"/>
      <c r="I37" s="89"/>
    </row>
    <row r="38" spans="3:9" ht="14.45" x14ac:dyDescent="0.3">
      <c r="C38" s="92"/>
      <c r="D38" s="88"/>
      <c r="E38" s="88"/>
      <c r="F38" s="88"/>
      <c r="G38" s="88"/>
      <c r="H38" s="88"/>
      <c r="I38" s="89"/>
    </row>
    <row r="39" spans="3:9" ht="14.45" x14ac:dyDescent="0.3">
      <c r="C39" s="92"/>
      <c r="D39" s="88"/>
      <c r="E39" s="88"/>
      <c r="F39" s="88"/>
      <c r="G39" s="88"/>
      <c r="H39" s="88" t="s">
        <v>23</v>
      </c>
      <c r="I39" s="89"/>
    </row>
    <row r="40" spans="3:9" ht="14.45" x14ac:dyDescent="0.3">
      <c r="C40" s="92"/>
      <c r="D40" s="88"/>
      <c r="E40" s="88"/>
      <c r="F40" s="88"/>
      <c r="G40" s="88"/>
      <c r="H40" s="88"/>
      <c r="I40" s="89"/>
    </row>
    <row r="41" spans="3:9" ht="14.45" x14ac:dyDescent="0.3">
      <c r="C41" s="106"/>
      <c r="D41" s="103"/>
      <c r="E41" s="103"/>
      <c r="F41" s="103"/>
      <c r="G41" s="103"/>
      <c r="H41" s="103"/>
      <c r="I41" s="102"/>
    </row>
    <row r="42" spans="3:9" ht="7.5" customHeight="1" x14ac:dyDescent="0.3"/>
  </sheetData>
  <mergeCells count="15">
    <mergeCell ref="G16:I16"/>
    <mergeCell ref="C7:I7"/>
    <mergeCell ref="G9:I9"/>
    <mergeCell ref="G10:I10"/>
    <mergeCell ref="G11:I11"/>
    <mergeCell ref="G15:I15"/>
    <mergeCell ref="H29:I29"/>
    <mergeCell ref="H30:I30"/>
    <mergeCell ref="G31:I31"/>
    <mergeCell ref="H17:I17"/>
    <mergeCell ref="H18:I18"/>
    <mergeCell ref="H19:I19"/>
    <mergeCell ref="H20:I20"/>
    <mergeCell ref="H21:I21"/>
    <mergeCell ref="G22:H22"/>
  </mergeCells>
  <pageMargins left="0.43307086614173229" right="0.23622047244094491" top="0.27559055118110237" bottom="7.874015748031496E-2" header="0.23622047244094491" footer="0.19685039370078741"/>
  <pageSetup scale="94"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J53"/>
  <sheetViews>
    <sheetView view="pageBreakPreview" zoomScaleSheetLayoutView="100" workbookViewId="0">
      <selection activeCell="C3" sqref="C3:J53"/>
    </sheetView>
  </sheetViews>
  <sheetFormatPr defaultColWidth="9.140625" defaultRowHeight="15" x14ac:dyDescent="0.25"/>
  <cols>
    <col min="1" max="2" width="9.140625" style="51"/>
    <col min="3" max="3" width="5.42578125" style="83" customWidth="1"/>
    <col min="4" max="4" width="13.28515625" style="51" customWidth="1"/>
    <col min="5" max="5" width="2.85546875" style="51" customWidth="1"/>
    <col min="6" max="6" width="34.42578125" style="51" customWidth="1"/>
    <col min="7" max="7" width="5" style="83" customWidth="1"/>
    <col min="8" max="8" width="20.42578125" style="51" customWidth="1"/>
    <col min="9" max="9" width="2.5703125" style="51" customWidth="1"/>
    <col min="10" max="10" width="31.28515625" style="51" customWidth="1"/>
    <col min="11" max="16384" width="9.140625" style="51"/>
  </cols>
  <sheetData>
    <row r="2" spans="3:10" ht="5.25" customHeight="1" x14ac:dyDescent="0.3"/>
    <row r="3" spans="3:10" ht="16.5" customHeight="1" x14ac:dyDescent="0.3">
      <c r="C3" s="84"/>
      <c r="D3" s="85"/>
      <c r="E3" s="85"/>
      <c r="F3" s="86"/>
      <c r="G3" s="84" t="s">
        <v>108</v>
      </c>
      <c r="H3" s="85" t="s">
        <v>109</v>
      </c>
      <c r="I3" s="85"/>
      <c r="J3" s="86"/>
    </row>
    <row r="4" spans="3:10" ht="16.5" customHeight="1" x14ac:dyDescent="0.3">
      <c r="C4" s="92"/>
      <c r="D4" s="88"/>
      <c r="E4" s="88"/>
      <c r="F4" s="89"/>
      <c r="G4" s="92"/>
      <c r="H4" s="88" t="s">
        <v>110</v>
      </c>
      <c r="I4" s="88" t="s">
        <v>9</v>
      </c>
      <c r="J4" s="89"/>
    </row>
    <row r="5" spans="3:10" ht="16.5" customHeight="1" x14ac:dyDescent="0.3">
      <c r="C5" s="92"/>
      <c r="D5" s="88"/>
      <c r="E5" s="88"/>
      <c r="F5" s="89"/>
      <c r="G5" s="92"/>
      <c r="H5" s="88" t="s">
        <v>111</v>
      </c>
      <c r="I5" s="88" t="s">
        <v>9</v>
      </c>
      <c r="J5" s="89"/>
    </row>
    <row r="6" spans="3:10" ht="16.5" customHeight="1" x14ac:dyDescent="0.3">
      <c r="C6" s="92"/>
      <c r="D6" s="88"/>
      <c r="E6" s="88"/>
      <c r="F6" s="89"/>
      <c r="G6" s="92"/>
      <c r="H6" s="88" t="s">
        <v>112</v>
      </c>
      <c r="I6" s="88" t="s">
        <v>9</v>
      </c>
      <c r="J6" s="107"/>
    </row>
    <row r="7" spans="3:10" ht="16.5" customHeight="1" x14ac:dyDescent="0.3">
      <c r="C7" s="92"/>
      <c r="D7" s="88"/>
      <c r="E7" s="88"/>
      <c r="F7" s="89"/>
      <c r="G7" s="92"/>
      <c r="H7" s="230"/>
      <c r="I7" s="230"/>
      <c r="J7" s="231"/>
    </row>
    <row r="8" spans="3:10" ht="16.5" customHeight="1" x14ac:dyDescent="0.3">
      <c r="C8" s="92"/>
      <c r="D8" s="88"/>
      <c r="E8" s="88"/>
      <c r="F8" s="89"/>
      <c r="G8" s="92"/>
      <c r="H8" s="108"/>
      <c r="I8" s="108"/>
      <c r="J8" s="109"/>
    </row>
    <row r="9" spans="3:10" ht="16.5" customHeight="1" x14ac:dyDescent="0.3">
      <c r="C9" s="92"/>
      <c r="D9" s="88"/>
      <c r="E9" s="88"/>
      <c r="F9" s="89"/>
      <c r="G9" s="92"/>
      <c r="H9" s="88"/>
      <c r="I9" s="88"/>
      <c r="J9" s="89"/>
    </row>
    <row r="10" spans="3:10" ht="16.5" customHeight="1" x14ac:dyDescent="0.3">
      <c r="C10" s="92"/>
      <c r="D10" s="88"/>
      <c r="E10" s="88"/>
      <c r="F10" s="89"/>
      <c r="G10" s="92"/>
      <c r="H10" s="88" t="s">
        <v>130</v>
      </c>
      <c r="I10" s="88"/>
      <c r="J10" s="89"/>
    </row>
    <row r="11" spans="3:10" ht="16.5" customHeight="1" x14ac:dyDescent="0.3">
      <c r="C11" s="92"/>
      <c r="D11" s="88"/>
      <c r="E11" s="88"/>
      <c r="F11" s="89"/>
      <c r="G11" s="92"/>
      <c r="H11" s="88"/>
      <c r="I11" s="88"/>
      <c r="J11" s="89"/>
    </row>
    <row r="12" spans="3:10" ht="16.5" customHeight="1" x14ac:dyDescent="0.3">
      <c r="C12" s="84" t="s">
        <v>113</v>
      </c>
      <c r="D12" s="85" t="s">
        <v>114</v>
      </c>
      <c r="E12" s="85" t="s">
        <v>9</v>
      </c>
      <c r="F12" s="86"/>
      <c r="G12" s="84"/>
      <c r="H12" s="85" t="s">
        <v>109</v>
      </c>
      <c r="I12" s="85" t="s">
        <v>9</v>
      </c>
      <c r="J12" s="86"/>
    </row>
    <row r="13" spans="3:10" ht="16.5" customHeight="1" x14ac:dyDescent="0.3">
      <c r="C13" s="92"/>
      <c r="D13" s="88" t="s">
        <v>112</v>
      </c>
      <c r="E13" s="88" t="s">
        <v>9</v>
      </c>
      <c r="F13" s="107"/>
      <c r="G13" s="92"/>
      <c r="H13" s="88" t="s">
        <v>111</v>
      </c>
      <c r="I13" s="88" t="s">
        <v>9</v>
      </c>
      <c r="J13" s="89"/>
    </row>
    <row r="14" spans="3:10" ht="16.5" customHeight="1" x14ac:dyDescent="0.25">
      <c r="C14" s="92"/>
      <c r="D14" s="88" t="s">
        <v>115</v>
      </c>
      <c r="E14" s="88" t="s">
        <v>9</v>
      </c>
      <c r="F14" s="89"/>
      <c r="G14" s="92"/>
      <c r="H14" s="88" t="s">
        <v>112</v>
      </c>
      <c r="I14" s="88" t="s">
        <v>9</v>
      </c>
      <c r="J14" s="107"/>
    </row>
    <row r="15" spans="3:10" ht="16.5" customHeight="1" x14ac:dyDescent="0.25">
      <c r="C15" s="92"/>
      <c r="D15" s="88"/>
      <c r="E15" s="88"/>
      <c r="F15" s="89"/>
      <c r="G15" s="92"/>
      <c r="H15" s="88" t="s">
        <v>115</v>
      </c>
      <c r="I15" s="88" t="s">
        <v>9</v>
      </c>
      <c r="J15" s="89"/>
    </row>
    <row r="16" spans="3:10" ht="16.5" customHeight="1" x14ac:dyDescent="0.25">
      <c r="C16" s="92"/>
      <c r="D16" s="88"/>
      <c r="E16" s="88"/>
      <c r="F16" s="89"/>
      <c r="G16" s="92"/>
      <c r="H16" s="88"/>
      <c r="I16" s="88"/>
      <c r="J16" s="89"/>
    </row>
    <row r="17" spans="3:10" ht="16.5" customHeight="1" x14ac:dyDescent="0.25">
      <c r="C17" s="92"/>
      <c r="D17" s="88"/>
      <c r="E17" s="88"/>
      <c r="F17" s="89"/>
      <c r="G17" s="92"/>
      <c r="H17" s="88"/>
      <c r="I17" s="88"/>
      <c r="J17" s="89"/>
    </row>
    <row r="18" spans="3:10" ht="16.5" customHeight="1" x14ac:dyDescent="0.25">
      <c r="C18" s="92"/>
      <c r="D18" s="88"/>
      <c r="E18" s="88"/>
      <c r="F18" s="89"/>
      <c r="G18" s="92"/>
      <c r="H18" s="88"/>
      <c r="I18" s="88"/>
      <c r="J18" s="89"/>
    </row>
    <row r="19" spans="3:10" ht="16.5" customHeight="1" x14ac:dyDescent="0.25">
      <c r="C19" s="92"/>
      <c r="D19" s="88"/>
      <c r="E19" s="88"/>
      <c r="F19" s="89"/>
      <c r="G19" s="92"/>
      <c r="H19" s="88"/>
      <c r="I19" s="88"/>
      <c r="J19" s="89"/>
    </row>
    <row r="20" spans="3:10" ht="16.5" customHeight="1" x14ac:dyDescent="0.25">
      <c r="C20" s="106"/>
      <c r="D20" s="103"/>
      <c r="E20" s="103"/>
      <c r="F20" s="102"/>
      <c r="G20" s="106"/>
      <c r="H20" s="103"/>
      <c r="I20" s="103"/>
      <c r="J20" s="102"/>
    </row>
    <row r="21" spans="3:10" ht="16.5" customHeight="1" x14ac:dyDescent="0.25">
      <c r="C21" s="84" t="s">
        <v>116</v>
      </c>
      <c r="D21" s="85" t="s">
        <v>114</v>
      </c>
      <c r="E21" s="85" t="s">
        <v>9</v>
      </c>
      <c r="F21" s="86"/>
      <c r="G21" s="84"/>
      <c r="H21" s="85" t="s">
        <v>109</v>
      </c>
      <c r="I21" s="85" t="s">
        <v>9</v>
      </c>
      <c r="J21" s="86"/>
    </row>
    <row r="22" spans="3:10" ht="16.5" customHeight="1" x14ac:dyDescent="0.25">
      <c r="C22" s="92"/>
      <c r="D22" s="88" t="s">
        <v>112</v>
      </c>
      <c r="E22" s="88" t="s">
        <v>9</v>
      </c>
      <c r="F22" s="89"/>
      <c r="G22" s="92"/>
      <c r="H22" s="88" t="s">
        <v>111</v>
      </c>
      <c r="I22" s="88" t="s">
        <v>9</v>
      </c>
      <c r="J22" s="89"/>
    </row>
    <row r="23" spans="3:10" ht="16.5" customHeight="1" x14ac:dyDescent="0.25">
      <c r="C23" s="92"/>
      <c r="D23" s="88" t="s">
        <v>115</v>
      </c>
      <c r="E23" s="88" t="s">
        <v>9</v>
      </c>
      <c r="F23" s="89"/>
      <c r="G23" s="92"/>
      <c r="H23" s="88" t="s">
        <v>112</v>
      </c>
      <c r="I23" s="88" t="s">
        <v>9</v>
      </c>
      <c r="J23" s="89"/>
    </row>
    <row r="24" spans="3:10" ht="16.5" customHeight="1" x14ac:dyDescent="0.25">
      <c r="C24" s="92"/>
      <c r="D24" s="88"/>
      <c r="E24" s="88"/>
      <c r="F24" s="89"/>
      <c r="G24" s="92"/>
      <c r="H24" s="88"/>
      <c r="I24" s="88"/>
      <c r="J24" s="89"/>
    </row>
    <row r="25" spans="3:10" ht="16.5" customHeight="1" x14ac:dyDescent="0.25">
      <c r="C25" s="92"/>
      <c r="D25" s="88"/>
      <c r="E25" s="88"/>
      <c r="F25" s="89"/>
      <c r="G25" s="92"/>
      <c r="H25" s="88"/>
      <c r="I25" s="88"/>
      <c r="J25" s="89"/>
    </row>
    <row r="26" spans="3:10" ht="16.5" customHeight="1" x14ac:dyDescent="0.25">
      <c r="C26" s="92"/>
      <c r="D26" s="88" t="s">
        <v>117</v>
      </c>
      <c r="E26" s="88"/>
      <c r="F26" s="89"/>
      <c r="G26" s="92"/>
      <c r="H26" s="88" t="s">
        <v>117</v>
      </c>
      <c r="I26" s="88"/>
      <c r="J26" s="89"/>
    </row>
    <row r="27" spans="3:10" ht="16.5" customHeight="1" x14ac:dyDescent="0.25">
      <c r="C27" s="106"/>
      <c r="D27" s="103" t="s">
        <v>55</v>
      </c>
      <c r="E27" s="103"/>
      <c r="F27" s="102"/>
      <c r="G27" s="106"/>
      <c r="H27" s="103" t="s">
        <v>55</v>
      </c>
      <c r="I27" s="103"/>
      <c r="J27" s="102"/>
    </row>
    <row r="28" spans="3:10" ht="16.5" customHeight="1" x14ac:dyDescent="0.25">
      <c r="C28" s="84" t="s">
        <v>118</v>
      </c>
      <c r="D28" s="85" t="s">
        <v>114</v>
      </c>
      <c r="E28" s="85" t="s">
        <v>9</v>
      </c>
      <c r="F28" s="86"/>
      <c r="G28" s="84"/>
      <c r="H28" s="85" t="s">
        <v>109</v>
      </c>
      <c r="I28" s="85" t="s">
        <v>9</v>
      </c>
      <c r="J28" s="86"/>
    </row>
    <row r="29" spans="3:10" ht="16.5" customHeight="1" x14ac:dyDescent="0.25">
      <c r="C29" s="92"/>
      <c r="D29" s="88" t="s">
        <v>112</v>
      </c>
      <c r="E29" s="88" t="s">
        <v>9</v>
      </c>
      <c r="F29" s="89"/>
      <c r="G29" s="92"/>
      <c r="H29" s="88" t="s">
        <v>111</v>
      </c>
      <c r="I29" s="88" t="s">
        <v>9</v>
      </c>
      <c r="J29" s="89"/>
    </row>
    <row r="30" spans="3:10" ht="16.5" customHeight="1" x14ac:dyDescent="0.25">
      <c r="C30" s="92"/>
      <c r="D30" s="88" t="s">
        <v>115</v>
      </c>
      <c r="E30" s="88" t="s">
        <v>9</v>
      </c>
      <c r="F30" s="89"/>
      <c r="G30" s="92"/>
      <c r="H30" s="88" t="s">
        <v>112</v>
      </c>
      <c r="I30" s="88" t="s">
        <v>9</v>
      </c>
      <c r="J30" s="89"/>
    </row>
    <row r="31" spans="3:10" ht="16.5" customHeight="1" x14ac:dyDescent="0.25">
      <c r="C31" s="92"/>
      <c r="D31" s="88"/>
      <c r="E31" s="88"/>
      <c r="F31" s="89"/>
      <c r="G31" s="92"/>
      <c r="H31" s="88" t="s">
        <v>115</v>
      </c>
      <c r="I31" s="88"/>
      <c r="J31" s="89"/>
    </row>
    <row r="32" spans="3:10" ht="16.5" customHeight="1" x14ac:dyDescent="0.25">
      <c r="C32" s="92"/>
      <c r="D32" s="88"/>
      <c r="E32" s="88"/>
      <c r="F32" s="89"/>
      <c r="G32" s="92"/>
      <c r="H32" s="88"/>
      <c r="I32" s="88"/>
      <c r="J32" s="89"/>
    </row>
    <row r="33" spans="3:10" ht="16.5" customHeight="1" x14ac:dyDescent="0.25">
      <c r="C33" s="92"/>
      <c r="D33" s="88"/>
      <c r="E33" s="88"/>
      <c r="F33" s="89"/>
      <c r="G33" s="92"/>
      <c r="H33" s="88"/>
      <c r="I33" s="88"/>
      <c r="J33" s="89"/>
    </row>
    <row r="34" spans="3:10" ht="16.5" customHeight="1" x14ac:dyDescent="0.25">
      <c r="C34" s="92"/>
      <c r="D34" s="88" t="s">
        <v>117</v>
      </c>
      <c r="E34" s="88"/>
      <c r="F34" s="89"/>
      <c r="G34" s="92"/>
      <c r="H34" s="88" t="s">
        <v>117</v>
      </c>
      <c r="I34" s="88"/>
      <c r="J34" s="89"/>
    </row>
    <row r="35" spans="3:10" ht="16.5" customHeight="1" x14ac:dyDescent="0.25">
      <c r="C35" s="106"/>
      <c r="D35" s="103" t="s">
        <v>55</v>
      </c>
      <c r="E35" s="103"/>
      <c r="F35" s="102"/>
      <c r="G35" s="106"/>
      <c r="H35" s="103" t="s">
        <v>55</v>
      </c>
      <c r="I35" s="103"/>
      <c r="J35" s="102"/>
    </row>
    <row r="36" spans="3:10" ht="16.5" customHeight="1" x14ac:dyDescent="0.25">
      <c r="C36" s="84" t="s">
        <v>119</v>
      </c>
      <c r="D36" s="85" t="s">
        <v>114</v>
      </c>
      <c r="E36" s="85" t="s">
        <v>9</v>
      </c>
      <c r="F36" s="86"/>
      <c r="G36" s="84"/>
      <c r="H36" s="85" t="s">
        <v>109</v>
      </c>
      <c r="I36" s="85" t="s">
        <v>9</v>
      </c>
      <c r="J36" s="86"/>
    </row>
    <row r="37" spans="3:10" ht="16.5" customHeight="1" x14ac:dyDescent="0.25">
      <c r="C37" s="92"/>
      <c r="D37" s="88" t="s">
        <v>112</v>
      </c>
      <c r="E37" s="88" t="s">
        <v>9</v>
      </c>
      <c r="F37" s="89"/>
      <c r="G37" s="92"/>
      <c r="H37" s="88" t="s">
        <v>111</v>
      </c>
      <c r="I37" s="88" t="s">
        <v>9</v>
      </c>
      <c r="J37" s="89"/>
    </row>
    <row r="38" spans="3:10" ht="16.5" customHeight="1" x14ac:dyDescent="0.25">
      <c r="C38" s="92"/>
      <c r="D38" s="88" t="s">
        <v>115</v>
      </c>
      <c r="E38" s="88" t="s">
        <v>9</v>
      </c>
      <c r="F38" s="89"/>
      <c r="G38" s="92"/>
      <c r="H38" s="88" t="s">
        <v>112</v>
      </c>
      <c r="I38" s="88" t="s">
        <v>9</v>
      </c>
      <c r="J38" s="89"/>
    </row>
    <row r="39" spans="3:10" ht="16.5" customHeight="1" x14ac:dyDescent="0.25">
      <c r="C39" s="92"/>
      <c r="D39" s="88"/>
      <c r="E39" s="88"/>
      <c r="F39" s="89"/>
      <c r="G39" s="92"/>
      <c r="H39" s="88" t="s">
        <v>115</v>
      </c>
      <c r="I39" s="88"/>
      <c r="J39" s="89"/>
    </row>
    <row r="40" spans="3:10" ht="16.5" customHeight="1" x14ac:dyDescent="0.25">
      <c r="C40" s="92"/>
      <c r="D40" s="88"/>
      <c r="E40" s="88"/>
      <c r="F40" s="89"/>
      <c r="G40" s="92"/>
      <c r="H40" s="88"/>
      <c r="I40" s="88"/>
      <c r="J40" s="89"/>
    </row>
    <row r="41" spans="3:10" ht="16.5" customHeight="1" x14ac:dyDescent="0.25">
      <c r="C41" s="92"/>
      <c r="D41" s="88"/>
      <c r="E41" s="88"/>
      <c r="F41" s="89"/>
      <c r="G41" s="92"/>
      <c r="H41" s="88"/>
      <c r="I41" s="88"/>
      <c r="J41" s="89"/>
    </row>
    <row r="42" spans="3:10" ht="16.5" customHeight="1" x14ac:dyDescent="0.25">
      <c r="C42" s="92"/>
      <c r="D42" s="88" t="s">
        <v>117</v>
      </c>
      <c r="E42" s="88"/>
      <c r="F42" s="89"/>
      <c r="G42" s="92"/>
      <c r="H42" s="88" t="s">
        <v>117</v>
      </c>
      <c r="I42" s="88"/>
      <c r="J42" s="89"/>
    </row>
    <row r="43" spans="3:10" ht="16.5" customHeight="1" x14ac:dyDescent="0.25">
      <c r="C43" s="106"/>
      <c r="D43" s="103" t="s">
        <v>55</v>
      </c>
      <c r="E43" s="103"/>
      <c r="F43" s="102"/>
      <c r="G43" s="106"/>
      <c r="H43" s="103" t="s">
        <v>55</v>
      </c>
      <c r="I43" s="103"/>
      <c r="J43" s="102"/>
    </row>
    <row r="44" spans="3:10" ht="16.5" customHeight="1" x14ac:dyDescent="0.25">
      <c r="C44" s="84" t="s">
        <v>120</v>
      </c>
      <c r="D44" s="85" t="s">
        <v>114</v>
      </c>
      <c r="E44" s="85" t="s">
        <v>9</v>
      </c>
      <c r="F44" s="86"/>
      <c r="G44" s="84"/>
      <c r="H44" s="85" t="s">
        <v>109</v>
      </c>
      <c r="I44" s="85" t="s">
        <v>9</v>
      </c>
      <c r="J44" s="86"/>
    </row>
    <row r="45" spans="3:10" ht="16.5" customHeight="1" x14ac:dyDescent="0.25">
      <c r="C45" s="92"/>
      <c r="D45" s="88" t="s">
        <v>112</v>
      </c>
      <c r="E45" s="88" t="s">
        <v>9</v>
      </c>
      <c r="F45" s="89"/>
      <c r="G45" s="92"/>
      <c r="H45" s="88" t="s">
        <v>111</v>
      </c>
      <c r="I45" s="88" t="s">
        <v>9</v>
      </c>
      <c r="J45" s="89"/>
    </row>
    <row r="46" spans="3:10" ht="16.5" customHeight="1" x14ac:dyDescent="0.25">
      <c r="C46" s="92"/>
      <c r="D46" s="88" t="s">
        <v>115</v>
      </c>
      <c r="E46" s="88" t="s">
        <v>9</v>
      </c>
      <c r="F46" s="89"/>
      <c r="G46" s="92"/>
      <c r="H46" s="88" t="s">
        <v>112</v>
      </c>
      <c r="I46" s="88" t="s">
        <v>9</v>
      </c>
      <c r="J46" s="89"/>
    </row>
    <row r="47" spans="3:10" ht="16.5" customHeight="1" x14ac:dyDescent="0.25">
      <c r="C47" s="92"/>
      <c r="D47" s="88"/>
      <c r="E47" s="88"/>
      <c r="F47" s="89"/>
      <c r="G47" s="92"/>
      <c r="H47" s="88"/>
      <c r="I47" s="88"/>
      <c r="J47" s="89"/>
    </row>
    <row r="48" spans="3:10" ht="16.5" customHeight="1" x14ac:dyDescent="0.25">
      <c r="C48" s="92"/>
      <c r="D48" s="88"/>
      <c r="E48" s="88"/>
      <c r="F48" s="89"/>
      <c r="G48" s="92"/>
      <c r="H48" s="88"/>
      <c r="I48" s="88"/>
      <c r="J48" s="89"/>
    </row>
    <row r="49" spans="3:10" ht="16.5" customHeight="1" x14ac:dyDescent="0.25">
      <c r="C49" s="92"/>
      <c r="D49" s="88" t="s">
        <v>117</v>
      </c>
      <c r="E49" s="88"/>
      <c r="F49" s="89"/>
      <c r="G49" s="92"/>
      <c r="H49" s="88" t="s">
        <v>117</v>
      </c>
      <c r="I49" s="88"/>
      <c r="J49" s="89"/>
    </row>
    <row r="50" spans="3:10" ht="16.5" customHeight="1" x14ac:dyDescent="0.25">
      <c r="C50" s="106"/>
      <c r="D50" s="103" t="s">
        <v>55</v>
      </c>
      <c r="E50" s="103"/>
      <c r="F50" s="102"/>
      <c r="G50" s="106"/>
      <c r="H50" s="103" t="s">
        <v>55</v>
      </c>
      <c r="I50" s="103"/>
      <c r="J50" s="102"/>
    </row>
    <row r="51" spans="3:10" ht="21.75" customHeight="1" x14ac:dyDescent="0.25">
      <c r="C51" s="106" t="s">
        <v>121</v>
      </c>
      <c r="D51" s="103" t="s">
        <v>122</v>
      </c>
      <c r="E51" s="103"/>
      <c r="F51" s="103"/>
      <c r="G51" s="111"/>
      <c r="H51" s="103"/>
      <c r="I51" s="103"/>
      <c r="J51" s="102"/>
    </row>
    <row r="52" spans="3:10" ht="16.5" customHeight="1" x14ac:dyDescent="0.25">
      <c r="C52" s="84" t="s">
        <v>123</v>
      </c>
      <c r="D52" s="85" t="s">
        <v>124</v>
      </c>
      <c r="E52" s="85"/>
      <c r="F52" s="85"/>
      <c r="G52" s="110"/>
      <c r="H52" s="85"/>
      <c r="I52" s="85"/>
      <c r="J52" s="86"/>
    </row>
    <row r="53" spans="3:10" ht="58.5" customHeight="1" x14ac:dyDescent="0.25">
      <c r="C53" s="106"/>
      <c r="D53" s="247" t="s">
        <v>125</v>
      </c>
      <c r="E53" s="247"/>
      <c r="F53" s="247"/>
      <c r="G53" s="247"/>
      <c r="H53" s="247"/>
      <c r="I53" s="247"/>
      <c r="J53" s="248"/>
    </row>
  </sheetData>
  <mergeCells count="2">
    <mergeCell ref="H7:J7"/>
    <mergeCell ref="D53:J53"/>
  </mergeCells>
  <pageMargins left="0.43307086614173229" right="0.23622047244094491" top="0.43307086614173229" bottom="0.31496062992125984" header="0.31496062992125984" footer="0.31496062992125984"/>
  <pageSetup scale="83" orientation="portrait" r:id="rId1"/>
  <rowBreaks count="1" manualBreakCount="1">
    <brk id="53" min="2" max="9"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B2" sqref="B2"/>
    </sheetView>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3</vt:i4>
      </vt:variant>
    </vt:vector>
  </HeadingPairs>
  <TitlesOfParts>
    <vt:vector size="12" baseType="lpstr">
      <vt:lpstr>SPTB</vt:lpstr>
      <vt:lpstr>Honor</vt:lpstr>
      <vt:lpstr>Bahan</vt:lpstr>
      <vt:lpstr>Perjalanan</vt:lpstr>
      <vt:lpstr>rincian perjalanan</vt:lpstr>
      <vt:lpstr>Daf Pengeluaran riil</vt:lpstr>
      <vt:lpstr>SPPD format Depan</vt:lpstr>
      <vt:lpstr>SPPD format belakang</vt:lpstr>
      <vt:lpstr>Sheet1</vt:lpstr>
      <vt:lpstr>Honor!Print_Area</vt:lpstr>
      <vt:lpstr>'SPPD format belakang'!Print_Area</vt:lpstr>
      <vt:lpstr>'SPPD format Depan'!Print_Area</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 X131e</dc:creator>
  <cp:lastModifiedBy>Asus</cp:lastModifiedBy>
  <cp:lastPrinted>2015-04-16T04:53:48Z</cp:lastPrinted>
  <dcterms:created xsi:type="dcterms:W3CDTF">2015-04-06T10:05:49Z</dcterms:created>
  <dcterms:modified xsi:type="dcterms:W3CDTF">2017-08-01T01:57:15Z</dcterms:modified>
</cp:coreProperties>
</file>