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30" windowHeight="4650"/>
  </bookViews>
  <sheets>
    <sheet name="surat pengajuan" sheetId="8" r:id="rId1"/>
    <sheet name="SPBy" sheetId="3" r:id="rId2"/>
    <sheet name="Kwitansi UP" sheetId="2" r:id="rId3"/>
    <sheet name="Kwitansi LS" sheetId="1" r:id="rId4"/>
    <sheet name="SPTJB" sheetId="6" r:id="rId5"/>
    <sheet name="Contoh RAB" sheetId="5" r:id="rId6"/>
  </sheets>
  <definedNames>
    <definedName name="_xlnm.Print_Area" localSheetId="4">SPTJB!$B$1:$J$35</definedName>
    <definedName name="_xlnm.Print_Area" localSheetId="0">'surat pengajuan'!$A$1:$I$42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6"/>
  <c r="I17"/>
  <c r="D17" i="8"/>
  <c r="H27"/>
  <c r="H26"/>
  <c r="H25"/>
  <c r="H24"/>
  <c r="L28"/>
  <c r="E29"/>
  <c r="F29"/>
  <c r="H29" l="1"/>
  <c r="G29"/>
  <c r="H26" i="6"/>
  <c r="F49" i="5" l="1"/>
  <c r="F57" s="1"/>
  <c r="F44"/>
  <c r="F43"/>
  <c r="F42"/>
  <c r="F45" s="1"/>
  <c r="F38"/>
  <c r="A17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F13"/>
  <c r="E11" i="3"/>
  <c r="H49" i="5" l="1"/>
  <c r="E10" i="2"/>
  <c r="E11" i="1"/>
</calcChain>
</file>

<file path=xl/comments1.xml><?xml version="1.0" encoding="utf-8"?>
<comments xmlns="http://schemas.openxmlformats.org/spreadsheetml/2006/main">
  <authors>
    <author>Windows 7</author>
  </authors>
  <commentList>
    <comment ref="E24" authorId="0">
      <text>
        <r>
          <rPr>
            <b/>
            <sz val="9"/>
            <color indexed="81"/>
            <rFont val="Tahoma"/>
            <charset val="1"/>
          </rPr>
          <t>Windows 7:</t>
        </r>
        <r>
          <rPr>
            <sz val="9"/>
            <color indexed="81"/>
            <rFont val="Tahoma"/>
            <charset val="1"/>
          </rPr>
          <t xml:space="preserve">
Windows 7:
521211 : bahan
521213 : Honor Output kegiatan
521119 : Belanja Barang Operasional Lainnya
524111 : Belanja Perjalanan Biasa</t>
        </r>
      </text>
    </comment>
  </commentList>
</comments>
</file>

<file path=xl/comments2.xml><?xml version="1.0" encoding="utf-8"?>
<comments xmlns="http://schemas.openxmlformats.org/spreadsheetml/2006/main">
  <authors>
    <author>Windows 7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Windows 7:</t>
        </r>
        <r>
          <rPr>
            <sz val="9"/>
            <color indexed="81"/>
            <rFont val="Tahoma"/>
            <family val="2"/>
          </rPr>
          <t xml:space="preserve">
521211 : bahan
521213 : Honor Output kegiatan
521119 : Belanja Barang Operasional Lainnya
524111 : Belanja Perjalanan Biasa</t>
        </r>
      </text>
    </comment>
  </commentList>
</comments>
</file>

<file path=xl/sharedStrings.xml><?xml version="1.0" encoding="utf-8"?>
<sst xmlns="http://schemas.openxmlformats.org/spreadsheetml/2006/main" count="286" uniqueCount="199">
  <si>
    <t>Sudah Terima Dari</t>
  </si>
  <si>
    <t>Jumlah Uang</t>
  </si>
  <si>
    <t>Terbilang</t>
  </si>
  <si>
    <t>Untuk Pembayaran</t>
  </si>
  <si>
    <t>a.n. Kuasa Pengguna Anggaran</t>
  </si>
  <si>
    <t>Pejabat Pembuat Komitmen,</t>
  </si>
  <si>
    <t>..............................................</t>
  </si>
  <si>
    <t>NIP. .......................................</t>
  </si>
  <si>
    <t>:</t>
  </si>
  <si>
    <t>Pejabat Pembuat Komitmen Institut Pertanian Bogor</t>
  </si>
  <si>
    <t>Yang menerima,</t>
  </si>
  <si>
    <t>Nama jelas</t>
  </si>
  <si>
    <t>Jabatan ....................................</t>
  </si>
  <si>
    <t>tanda tangan, stempel/cap, bea materai</t>
  </si>
  <si>
    <t>Barang/pekerjaan telah diselesaikan/diterima dengan baik dan lengkap</t>
  </si>
  <si>
    <t>NIP........................................</t>
  </si>
  <si>
    <t>Tahun Anggaran</t>
  </si>
  <si>
    <t>No.Bukti</t>
  </si>
  <si>
    <t xml:space="preserve">Mata Anggaran </t>
  </si>
  <si>
    <t>KWITANSI / BUKTI PEMBAYARAN</t>
  </si>
  <si>
    <t>KPA/Rektor Institut Pertanian Bogor</t>
  </si>
  <si>
    <t>Setuju dibebankan pada akun berkenaan</t>
  </si>
  <si>
    <t>Pejabat Pembuat Komitmen</t>
  </si>
  <si>
    <t>Bendahara Pengeluaran Pembantu DIPA</t>
  </si>
  <si>
    <t>Kepada</t>
  </si>
  <si>
    <t>Atas dasar</t>
  </si>
  <si>
    <t>Setuju dibayar</t>
  </si>
  <si>
    <t>√</t>
  </si>
  <si>
    <t>Kwitansi/bukti pembelian</t>
  </si>
  <si>
    <t>Nota/bukti penerimaan barang/jasa</t>
  </si>
  <si>
    <t>Bukti lainnya</t>
  </si>
  <si>
    <t xml:space="preserve">Terbilang </t>
  </si>
  <si>
    <t xml:space="preserve">Sejumlah </t>
  </si>
  <si>
    <t xml:space="preserve">Saya yang bertanda tangan di bawah ini selaku Pejabat Pembuat Komitmen memerintahkan Bendahara Pengeluaran agar melakukan pembayaran </t>
  </si>
  <si>
    <t>SURAT PERINTAH BAYAR (SPBy)</t>
  </si>
  <si>
    <t>Tanggal :......................, Nomor : .........................</t>
  </si>
  <si>
    <t>KEMENTERIAN PENDIDIKAN DAN KEBUDAYAAN</t>
  </si>
  <si>
    <t>SATUAN KERJA INSTITUT PERTANIAN BOGOR</t>
  </si>
  <si>
    <t>No</t>
  </si>
  <si>
    <t>Jumlah</t>
  </si>
  <si>
    <t>2014</t>
  </si>
  <si>
    <t>Dr.Ir. Yusli Wardiatno, M.Sc</t>
  </si>
  <si>
    <t>Ketua Peneliti</t>
  </si>
  <si>
    <t>Lima puluh dua juta rupiah</t>
  </si>
  <si>
    <t>Pejabat Penerima Barang &amp; Jasa</t>
  </si>
  <si>
    <t>Barang/pekerjaan telah diselesaikan/ diterima dgn baik, lengkap dan benar :</t>
  </si>
  <si>
    <t>NIP. 19660728 199103 1 002</t>
  </si>
  <si>
    <t>Daryanto</t>
  </si>
  <si>
    <t>enam juta rupiah</t>
  </si>
  <si>
    <t>BPP DIPA IPB</t>
  </si>
  <si>
    <t>Enam juta rupiah</t>
  </si>
  <si>
    <t>2013.109.521211</t>
  </si>
  <si>
    <t>LAMPIRAN I</t>
  </si>
  <si>
    <t>Revisi RAB untuk      ----&gt;   Penelitian Dasar Untuk Bagian</t>
  </si>
  <si>
    <t xml:space="preserve">                     "Kajian Klinik Laboratoris Sapi Perah Yang Terinfeksi Parasit Darah"</t>
  </si>
  <si>
    <t>Oleh :</t>
  </si>
  <si>
    <t>(AGUS WIJAYA)</t>
  </si>
  <si>
    <t xml:space="preserve"> I. JUSTIFIKASI ALOKASI BIAYA (TAHUN II)</t>
  </si>
  <si>
    <t>1. Honor Output Kegiatan</t>
  </si>
  <si>
    <t>Peneliti</t>
  </si>
  <si>
    <t>Volume</t>
  </si>
  <si>
    <t>Jumlah Jam</t>
  </si>
  <si>
    <t>Satuan</t>
  </si>
  <si>
    <t>Jumlah (Rp)</t>
  </si>
  <si>
    <t>Peneliti Utama</t>
  </si>
  <si>
    <t>Anggota Peneliti</t>
  </si>
  <si>
    <t xml:space="preserve">Total </t>
  </si>
  <si>
    <t xml:space="preserve">2. Bahan </t>
  </si>
  <si>
    <t>Rincian</t>
  </si>
  <si>
    <t>Harga (Rp)</t>
  </si>
  <si>
    <t>Pakan &amp; Pelihara Hewan</t>
  </si>
  <si>
    <t>50 ekor</t>
  </si>
  <si>
    <t>Alkohol 70 %</t>
  </si>
  <si>
    <t>4 L</t>
  </si>
  <si>
    <t>Kapas</t>
  </si>
  <si>
    <t>2 pax</t>
  </si>
  <si>
    <t>Syringe 5 ml</t>
  </si>
  <si>
    <t>2 box</t>
  </si>
  <si>
    <t>Tabung vacuum EDTA</t>
  </si>
  <si>
    <t>1 box</t>
  </si>
  <si>
    <t>Gelas obyek</t>
  </si>
  <si>
    <t>5 box</t>
  </si>
  <si>
    <t>Larutan Giemsa</t>
  </si>
  <si>
    <t>1 botol</t>
  </si>
  <si>
    <r>
      <t xml:space="preserve">Larutan </t>
    </r>
    <r>
      <rPr>
        <i/>
        <sz val="12"/>
        <color theme="1"/>
        <rFont val="Times New Roman"/>
        <family val="1"/>
      </rPr>
      <t>Methylen Blue</t>
    </r>
  </si>
  <si>
    <t>Minyak emersi</t>
  </si>
  <si>
    <t>NaCl 0,9 %</t>
  </si>
  <si>
    <t>2 botol</t>
  </si>
  <si>
    <t xml:space="preserve">Xylol </t>
  </si>
  <si>
    <t xml:space="preserve">Metanol </t>
  </si>
  <si>
    <t>1 L</t>
  </si>
  <si>
    <t>Tabung mikrohematokrit</t>
  </si>
  <si>
    <t>1 pax</t>
  </si>
  <si>
    <t>Kertas saring Whatman®</t>
  </si>
  <si>
    <t>Pipet tetes</t>
  </si>
  <si>
    <t>20 buah</t>
  </si>
  <si>
    <t xml:space="preserve">Mikropipet 100 ml </t>
  </si>
  <si>
    <t>1 buah</t>
  </si>
  <si>
    <t>Alat penghitung</t>
  </si>
  <si>
    <t>Tempat preparat ulas</t>
  </si>
  <si>
    <t>4 buah</t>
  </si>
  <si>
    <t>Aquabides</t>
  </si>
  <si>
    <t>Biaya Analisa Sampel</t>
  </si>
  <si>
    <t>50 sampel</t>
  </si>
  <si>
    <t>28 sampel</t>
  </si>
  <si>
    <t>Total</t>
  </si>
  <si>
    <t>4. PERJALANAN</t>
  </si>
  <si>
    <t>Transportasi lapang (Bogor - Kota di Jawa Barat)</t>
  </si>
  <si>
    <t>Transportasi Seminar Nasional (Bogor-Jakarta</t>
  </si>
  <si>
    <t>Transport Bogor - Jakarta</t>
  </si>
  <si>
    <t>5. Belanja Barang Non Operasional Lainnya</t>
  </si>
  <si>
    <t>Rapat (snack &amp; makan)</t>
  </si>
  <si>
    <t>Persiapan Laboratorium</t>
  </si>
  <si>
    <t>Analisis Data</t>
  </si>
  <si>
    <t>Kertas A4</t>
  </si>
  <si>
    <t>)</t>
  </si>
  <si>
    <t>Tinta print</t>
  </si>
  <si>
    <t>Perbanyakan laporan</t>
  </si>
  <si>
    <t xml:space="preserve">Publikasi </t>
  </si>
  <si>
    <t>Sewa Mikroskop</t>
  </si>
  <si>
    <t>4 bulan</t>
  </si>
  <si>
    <t>SURAT PERNYATAAN TANGGUNG JAWAB BELANJA</t>
  </si>
  <si>
    <t>1. Kode Satuan Kerja</t>
  </si>
  <si>
    <t>2. Nama Satuan Kerja</t>
  </si>
  <si>
    <t>INSTITUT PERTANIAN BOGOR</t>
  </si>
  <si>
    <t>3. Tanggal/No DIPA</t>
  </si>
  <si>
    <t>Tanggal</t>
  </si>
  <si>
    <t>Penerima</t>
  </si>
  <si>
    <t>Uraian</t>
  </si>
  <si>
    <t>No Bukti</t>
  </si>
  <si>
    <t>Pajak yang dipungut</t>
  </si>
  <si>
    <t>PPN</t>
  </si>
  <si>
    <t>PPh</t>
  </si>
  <si>
    <t>CV. Antara</t>
  </si>
  <si>
    <t>dst</t>
  </si>
  <si>
    <t>JUMLAH</t>
  </si>
  <si>
    <t>………………………………………</t>
  </si>
  <si>
    <t>NIP………………………………..</t>
  </si>
  <si>
    <r>
      <t xml:space="preserve">Kegiatan Penelitian : </t>
    </r>
    <r>
      <rPr>
        <i/>
        <sz val="12"/>
        <color theme="1"/>
        <rFont val="Calibri"/>
        <family val="2"/>
        <charset val="1"/>
        <scheme val="minor"/>
      </rPr>
      <t>Dasar untuk Bagian</t>
    </r>
  </si>
  <si>
    <t>SUMBER DANA : APBN / DIPA - IPB TAHUN 2014</t>
  </si>
  <si>
    <t>NIP. 19700408 199203 1002</t>
  </si>
  <si>
    <t>Bogor,  Juli 2014</t>
  </si>
  <si>
    <t xml:space="preserve">Ketua Peneliti, </t>
  </si>
  <si>
    <t xml:space="preserve"> </t>
  </si>
  <si>
    <t>No.</t>
  </si>
  <si>
    <t>Perihal : Permohonan pencairan dana kegiatan penelitian</t>
  </si>
  <si>
    <t xml:space="preserve">Yth. </t>
  </si>
  <si>
    <t>Pejabat Pembuat Komitmen (PPK)</t>
  </si>
  <si>
    <t>Pengembangan Penelitian dan Pengabdian Kepada Masyarakat</t>
  </si>
  <si>
    <t>Institut Pertanian Bogor</t>
  </si>
  <si>
    <t>Sehubungan dengan pelaksanaan kegiatan penelitian, saya mengajukan permohonan dana melalui Uang Persediaan (UP) dengan rincian sebagai berikut :</t>
  </si>
  <si>
    <t>Judul Penelitian</t>
  </si>
  <si>
    <t>Jenis Skim Penelitian</t>
  </si>
  <si>
    <t>Bersama ini mengajukan permohonan dana melalui Uang Persediaan (UP) dengan rincian sebagai berikut :</t>
  </si>
  <si>
    <t xml:space="preserve">Bogor,      Juli 2014 </t>
  </si>
  <si>
    <t>Yang Mengajukan,</t>
  </si>
  <si>
    <t>NIP. …………………………….</t>
  </si>
  <si>
    <t>Realisasi Sebelumnya</t>
  </si>
  <si>
    <t>Usulan Sekarang</t>
  </si>
  <si>
    <t>Sisa Pagu</t>
  </si>
  <si>
    <t>6 = 3 - (4+5)</t>
  </si>
  <si>
    <t>Penelitian Dasar untuk Bagian</t>
  </si>
  <si>
    <t>1.</t>
  </si>
  <si>
    <t>2.</t>
  </si>
  <si>
    <t>Jumlah tagihan</t>
  </si>
  <si>
    <t>Beban Atas Akun Belanja</t>
  </si>
  <si>
    <t xml:space="preserve">  Bogor,     Juli 2014</t>
  </si>
  <si>
    <t>3.</t>
  </si>
  <si>
    <t>A K U N</t>
  </si>
  <si>
    <t>PAGU</t>
  </si>
  <si>
    <t>4. Judul Penelitian</t>
  </si>
  <si>
    <t>Yang bertanda tangan di bawah ini Ketua Peneliti, menyatakan bahwa saya bertanggungjawab secara formal dan meterial atas kebenaran perhitungan pemungutan pajak atas segala pembayaran belanja-belanja ini dengan perincian sebagai berikut :</t>
  </si>
  <si>
    <t>AKUN</t>
  </si>
  <si>
    <r>
      <rPr>
        <b/>
        <sz val="11"/>
        <color theme="1"/>
        <rFont val="Calibri"/>
        <family val="2"/>
        <scheme val="minor"/>
      </rPr>
      <t>521211</t>
    </r>
    <r>
      <rPr>
        <sz val="11"/>
        <color theme="1"/>
        <rFont val="Calibri"/>
        <family val="2"/>
        <charset val="1"/>
        <scheme val="minor"/>
      </rPr>
      <t xml:space="preserve"> - Belanja Bahan</t>
    </r>
  </si>
  <si>
    <t>Pembelian Bahan Kimia</t>
  </si>
  <si>
    <t xml:space="preserve">Mandala FC  </t>
  </si>
  <si>
    <t>biaya perbanyakan Proposal</t>
  </si>
  <si>
    <t>Bukti-bukti pengeluaran anggaran tersebut di atas (asli) disimpan oleh Lembaga Penelitian dan Pengabdian Kepada Masyarakat(LPPM) IPB untuk kelengkapan administrasi dan pemeriksaan aparat pengawasan fungsional.</t>
  </si>
  <si>
    <t>02/01/2014/SP DIPA-023.04.2.189772 / 2014</t>
  </si>
  <si>
    <r>
      <t xml:space="preserve">Pembelian bahan/pencetakan/photo copy, kegiatan </t>
    </r>
    <r>
      <rPr>
        <b/>
        <i/>
        <sz val="11"/>
        <color rgb="FFFF0000"/>
        <rFont val="Calibri"/>
        <family val="2"/>
        <charset val="1"/>
        <scheme val="minor"/>
      </rPr>
      <t>"Penelitian Dasar untuk Bagian"</t>
    </r>
    <r>
      <rPr>
        <sz val="11"/>
        <color theme="1"/>
        <rFont val="Calibri"/>
        <family val="2"/>
        <charset val="1"/>
        <scheme val="minor"/>
      </rPr>
      <t xml:space="preserve"> dengan judul ................................, sesuai MAK : </t>
    </r>
    <r>
      <rPr>
        <b/>
        <i/>
        <sz val="11"/>
        <color rgb="FFFF0000"/>
        <rFont val="Calibri"/>
        <family val="2"/>
        <charset val="1"/>
        <scheme val="minor"/>
      </rPr>
      <t>2013.109.521211</t>
    </r>
  </si>
  <si>
    <r>
      <t>.............................. (</t>
    </r>
    <r>
      <rPr>
        <b/>
        <i/>
        <sz val="12"/>
        <color theme="1"/>
        <rFont val="Calibri"/>
        <family val="2"/>
        <scheme val="minor"/>
      </rPr>
      <t>diisi nama ketua peneliti</t>
    </r>
    <r>
      <rPr>
        <sz val="12"/>
        <color theme="1"/>
        <rFont val="Calibri"/>
        <family val="2"/>
        <charset val="1"/>
        <scheme val="minor"/>
      </rPr>
      <t>)</t>
    </r>
  </si>
  <si>
    <r>
      <t xml:space="preserve">Pembelian bahan/pencetakan/photo copy, kegiatan </t>
    </r>
    <r>
      <rPr>
        <b/>
        <i/>
        <sz val="12"/>
        <color rgb="FFFF0000"/>
        <rFont val="Calibri"/>
        <family val="2"/>
        <scheme val="minor"/>
      </rPr>
      <t>"Penelitian Dasar untuk Bagian"</t>
    </r>
    <r>
      <rPr>
        <sz val="12"/>
        <color theme="1"/>
        <rFont val="Calibri"/>
        <family val="2"/>
        <charset val="1"/>
        <scheme val="minor"/>
      </rPr>
      <t xml:space="preserve"> dengan judul ................................, sesuai MAK : </t>
    </r>
    <r>
      <rPr>
        <b/>
        <i/>
        <sz val="12"/>
        <color rgb="FFFF0000"/>
        <rFont val="Calibri"/>
        <family val="2"/>
        <scheme val="minor"/>
      </rPr>
      <t>2013.109.521211</t>
    </r>
  </si>
  <si>
    <r>
      <t>Bogor, ......</t>
    </r>
    <r>
      <rPr>
        <i/>
        <sz val="12"/>
        <color theme="1"/>
        <rFont val="Calibri"/>
        <family val="2"/>
        <scheme val="minor"/>
      </rPr>
      <t>tgl/bln/thn.....</t>
    </r>
  </si>
  <si>
    <r>
      <t>Lunas dibayar : ......</t>
    </r>
    <r>
      <rPr>
        <i/>
        <sz val="12"/>
        <color theme="1"/>
        <rFont val="Calibri"/>
        <family val="2"/>
        <scheme val="minor"/>
      </rPr>
      <t>tgl/bln/thn......</t>
    </r>
  </si>
  <si>
    <r>
      <t>diterima : ......</t>
    </r>
    <r>
      <rPr>
        <sz val="12"/>
        <color theme="1"/>
        <rFont val="Calibri"/>
        <family val="2"/>
        <scheme val="minor"/>
      </rPr>
      <t>.</t>
    </r>
    <r>
      <rPr>
        <i/>
        <sz val="12"/>
        <color theme="1"/>
        <rFont val="Calibri"/>
        <family val="2"/>
        <scheme val="minor"/>
      </rPr>
      <t>tgl/bln/thn.........</t>
    </r>
  </si>
  <si>
    <r>
      <t xml:space="preserve">Bogor,  </t>
    </r>
    <r>
      <rPr>
        <i/>
        <sz val="11"/>
        <color theme="1"/>
        <rFont val="Calibri"/>
        <family val="2"/>
        <charset val="1"/>
        <scheme val="minor"/>
      </rPr>
      <t>tgl/bln/thn</t>
    </r>
  </si>
  <si>
    <r>
      <t>Setuju &amp; Lunas dibayar : ......</t>
    </r>
    <r>
      <rPr>
        <i/>
        <sz val="11"/>
        <color theme="1"/>
        <rFont val="Calibri"/>
        <family val="2"/>
        <charset val="1"/>
        <scheme val="minor"/>
      </rPr>
      <t>tgl/bln/thn.....</t>
    </r>
  </si>
  <si>
    <r>
      <t>Bogor, ...........</t>
    </r>
    <r>
      <rPr>
        <b/>
        <sz val="12"/>
        <color theme="1"/>
        <rFont val="Calibri"/>
        <family val="2"/>
        <charset val="1"/>
        <scheme val="minor"/>
      </rPr>
      <t>tgl/bln/thn</t>
    </r>
    <r>
      <rPr>
        <i/>
        <sz val="11"/>
        <color theme="1"/>
        <rFont val="Calibri"/>
        <family val="2"/>
        <charset val="1"/>
        <scheme val="minor"/>
      </rPr>
      <t>.........</t>
    </r>
  </si>
  <si>
    <r>
      <rPr>
        <b/>
        <sz val="12"/>
        <rFont val="Calibri"/>
        <family val="2"/>
        <scheme val="minor"/>
      </rPr>
      <t>521211</t>
    </r>
    <r>
      <rPr>
        <sz val="12"/>
        <rFont val="Calibri"/>
        <family val="2"/>
        <scheme val="minor"/>
      </rPr>
      <t xml:space="preserve"> - Belanja Bahan</t>
    </r>
  </si>
  <si>
    <r>
      <rPr>
        <b/>
        <sz val="12"/>
        <rFont val="Calibri"/>
        <family val="2"/>
        <scheme val="minor"/>
      </rPr>
      <t>521213</t>
    </r>
    <r>
      <rPr>
        <sz val="12"/>
        <rFont val="Calibri"/>
        <family val="2"/>
        <scheme val="minor"/>
      </rPr>
      <t xml:space="preserve"> - Honor Output Kegiatan</t>
    </r>
  </si>
  <si>
    <r>
      <rPr>
        <b/>
        <sz val="12"/>
        <rFont val="Calibri"/>
        <family val="2"/>
        <scheme val="minor"/>
      </rPr>
      <t>521119</t>
    </r>
    <r>
      <rPr>
        <sz val="12"/>
        <rFont val="Calibri"/>
        <family val="2"/>
        <scheme val="minor"/>
      </rPr>
      <t xml:space="preserve"> - Belanja Barang Operasional Lainnya</t>
    </r>
  </si>
  <si>
    <r>
      <rPr>
        <b/>
        <sz val="12"/>
        <rFont val="Calibri"/>
        <family val="2"/>
        <scheme val="minor"/>
      </rPr>
      <t xml:space="preserve">524111 </t>
    </r>
    <r>
      <rPr>
        <sz val="12"/>
        <rFont val="Calibri"/>
        <family val="2"/>
        <scheme val="minor"/>
      </rPr>
      <t>- Belanja Perjalanan Biasa</t>
    </r>
  </si>
  <si>
    <r>
      <t xml:space="preserve">Dokumen Pendukung : </t>
    </r>
    <r>
      <rPr>
        <b/>
        <i/>
        <sz val="12"/>
        <rFont val="Calibri"/>
        <family val="2"/>
        <scheme val="minor"/>
      </rPr>
      <t>Terlampir</t>
    </r>
  </si>
  <si>
    <t>Kegiatan</t>
  </si>
  <si>
    <t>Laporan Hasil Penelitian</t>
  </si>
  <si>
    <t>Kode Kegiatan</t>
  </si>
  <si>
    <t>2013.109</t>
  </si>
  <si>
    <t>MAK</t>
  </si>
  <si>
    <t>sesuaikan</t>
  </si>
</sst>
</file>

<file path=xl/styles.xml><?xml version="1.0" encoding="utf-8"?>
<styleSheet xmlns="http://schemas.openxmlformats.org/spreadsheetml/2006/main">
  <numFmts count="3">
    <numFmt numFmtId="42" formatCode="_(&quot;Rp&quot;* #,##0_);_(&quot;Rp&quot;* \(#,##0\);_(&quot;Rp&quot;* &quot;-&quot;_);_(@_)"/>
    <numFmt numFmtId="41" formatCode="_(* #,##0_);_(* \(#,##0\);_(* &quot;-&quot;_);_(@_)"/>
    <numFmt numFmtId="43" formatCode="_(* #,##0.00_);_(* \(#,##0.00\);_(* &quot;-&quot;??_);_(@_)"/>
  </numFmts>
  <fonts count="4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Calibri"/>
      <family val="2"/>
      <charset val="1"/>
      <scheme val="minor"/>
    </font>
    <font>
      <i/>
      <sz val="12"/>
      <color theme="1"/>
      <name val="Calibri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3"/>
      <name val="Times New Roman"/>
      <family val="1"/>
    </font>
    <font>
      <sz val="11"/>
      <name val="Arial Narrow"/>
      <family val="2"/>
    </font>
    <font>
      <sz val="10"/>
      <name val="Arial Unicode MS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charset val="1"/>
      <scheme val="minor"/>
    </font>
    <font>
      <sz val="11"/>
      <color theme="1"/>
      <name val="Monotype Corsiva"/>
      <family val="4"/>
    </font>
    <font>
      <i/>
      <sz val="11"/>
      <color theme="1"/>
      <name val="Calibri"/>
      <family val="2"/>
      <charset val="1"/>
      <scheme val="minor"/>
    </font>
    <font>
      <sz val="12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2"/>
      <color theme="1"/>
      <name val="Monotype Corsiva"/>
      <family val="4"/>
    </font>
    <font>
      <b/>
      <sz val="12"/>
      <color theme="1"/>
      <name val="Calibri"/>
      <family val="2"/>
      <charset val="1"/>
      <scheme val="minor"/>
    </font>
    <font>
      <sz val="13"/>
      <color theme="1"/>
      <name val="Calibri"/>
      <family val="2"/>
      <charset val="1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 Narrow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</cellStyleXfs>
  <cellXfs count="2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justify" vertical="center" wrapText="1"/>
    </xf>
    <xf numFmtId="0" fontId="10" fillId="0" borderId="11" xfId="0" applyFont="1" applyBorder="1" applyAlignment="1">
      <alignment horizontal="center"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10" fillId="0" borderId="17" xfId="0" applyNumberFormat="1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 wrapText="1"/>
    </xf>
    <xf numFmtId="3" fontId="10" fillId="0" borderId="20" xfId="0" applyNumberFormat="1" applyFont="1" applyBorder="1" applyAlignment="1">
      <alignment horizontal="right" vertical="center" wrapText="1"/>
    </xf>
    <xf numFmtId="3" fontId="9" fillId="0" borderId="15" xfId="0" applyNumberFormat="1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right" vertical="center" wrapText="1"/>
    </xf>
    <xf numFmtId="0" fontId="10" fillId="0" borderId="19" xfId="0" applyFont="1" applyBorder="1" applyAlignment="1">
      <alignment horizontal="left" vertical="center" wrapText="1"/>
    </xf>
    <xf numFmtId="41" fontId="0" fillId="0" borderId="0" xfId="1" applyFont="1" applyAlignment="1">
      <alignment vertical="center"/>
    </xf>
    <xf numFmtId="0" fontId="0" fillId="0" borderId="0" xfId="0" applyAlignment="1">
      <alignment horizontal="center"/>
    </xf>
    <xf numFmtId="41" fontId="0" fillId="0" borderId="0" xfId="1" applyFont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2" fillId="0" borderId="26" xfId="0" applyFont="1" applyBorder="1" applyAlignment="1">
      <alignment horizontal="left"/>
    </xf>
    <xf numFmtId="0" fontId="12" fillId="0" borderId="26" xfId="0" applyFont="1" applyBorder="1"/>
    <xf numFmtId="0" fontId="12" fillId="0" borderId="26" xfId="0" applyFont="1" applyBorder="1" applyAlignment="1">
      <alignment horizontal="center"/>
    </xf>
    <xf numFmtId="41" fontId="12" fillId="0" borderId="26" xfId="1" applyFont="1" applyBorder="1"/>
    <xf numFmtId="0" fontId="12" fillId="0" borderId="3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vertical="top" wrapText="1"/>
    </xf>
    <xf numFmtId="41" fontId="12" fillId="0" borderId="38" xfId="1" applyFont="1" applyBorder="1"/>
    <xf numFmtId="0" fontId="12" fillId="0" borderId="39" xfId="0" applyFont="1" applyBorder="1" applyAlignment="1">
      <alignment horizontal="center"/>
    </xf>
    <xf numFmtId="0" fontId="12" fillId="0" borderId="39" xfId="0" applyFont="1" applyBorder="1" applyAlignment="1">
      <alignment vertical="top" wrapText="1"/>
    </xf>
    <xf numFmtId="41" fontId="12" fillId="0" borderId="40" xfId="1" applyFont="1" applyBorder="1"/>
    <xf numFmtId="0" fontId="12" fillId="0" borderId="39" xfId="0" applyFont="1" applyBorder="1"/>
    <xf numFmtId="0" fontId="12" fillId="0" borderId="40" xfId="0" applyFont="1" applyBorder="1" applyAlignment="1">
      <alignment vertical="top" wrapText="1"/>
    </xf>
    <xf numFmtId="41" fontId="12" fillId="0" borderId="39" xfId="1" applyFont="1" applyBorder="1"/>
    <xf numFmtId="0" fontId="12" fillId="0" borderId="40" xfId="0" quotePrefix="1" applyFont="1" applyBorder="1" applyAlignment="1">
      <alignment horizontal="left"/>
    </xf>
    <xf numFmtId="0" fontId="12" fillId="0" borderId="41" xfId="0" quotePrefix="1" applyFont="1" applyBorder="1" applyAlignment="1">
      <alignment horizontal="left"/>
    </xf>
    <xf numFmtId="15" fontId="12" fillId="0" borderId="40" xfId="0" quotePrefix="1" applyNumberFormat="1" applyFont="1" applyBorder="1" applyAlignment="1">
      <alignment horizontal="left"/>
    </xf>
    <xf numFmtId="15" fontId="12" fillId="0" borderId="41" xfId="0" quotePrefix="1" applyNumberFormat="1" applyFont="1" applyBorder="1" applyAlignment="1">
      <alignment horizontal="left"/>
    </xf>
    <xf numFmtId="15" fontId="12" fillId="0" borderId="40" xfId="0" applyNumberFormat="1" applyFont="1" applyBorder="1" applyAlignment="1">
      <alignment horizontal="left"/>
    </xf>
    <xf numFmtId="15" fontId="12" fillId="0" borderId="41" xfId="0" applyNumberFormat="1" applyFont="1" applyBorder="1" applyAlignment="1">
      <alignment horizontal="left"/>
    </xf>
    <xf numFmtId="0" fontId="12" fillId="0" borderId="35" xfId="0" applyFont="1" applyBorder="1" applyAlignment="1">
      <alignment horizontal="center"/>
    </xf>
    <xf numFmtId="0" fontId="12" fillId="0" borderId="42" xfId="0" applyFont="1" applyBorder="1" applyAlignment="1">
      <alignment vertical="top" wrapText="1"/>
    </xf>
    <xf numFmtId="0" fontId="12" fillId="0" borderId="43" xfId="0" applyFont="1" applyBorder="1" applyAlignment="1">
      <alignment vertical="top" wrapText="1"/>
    </xf>
    <xf numFmtId="41" fontId="12" fillId="0" borderId="33" xfId="1" applyFont="1" applyBorder="1"/>
    <xf numFmtId="0" fontId="12" fillId="0" borderId="43" xfId="0" applyFont="1" applyBorder="1"/>
    <xf numFmtId="0" fontId="12" fillId="0" borderId="4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6" xfId="0" applyFont="1" applyBorder="1"/>
    <xf numFmtId="41" fontId="12" fillId="0" borderId="0" xfId="1" applyFont="1"/>
    <xf numFmtId="0" fontId="12" fillId="0" borderId="0" xfId="0" applyFont="1" applyAlignment="1">
      <alignment horizontal="left" wrapText="1"/>
    </xf>
    <xf numFmtId="0" fontId="16" fillId="0" borderId="0" xfId="2"/>
    <xf numFmtId="15" fontId="17" fillId="0" borderId="0" xfId="2" applyNumberFormat="1" applyFont="1"/>
    <xf numFmtId="0" fontId="18" fillId="0" borderId="0" xfId="2" applyFont="1"/>
    <xf numFmtId="41" fontId="16" fillId="0" borderId="0" xfId="2" applyNumberFormat="1"/>
    <xf numFmtId="41" fontId="19" fillId="0" borderId="0" xfId="4" applyFont="1"/>
    <xf numFmtId="0" fontId="12" fillId="0" borderId="0" xfId="0" applyFont="1" applyAlignment="1">
      <alignment horizontal="justify" vertical="top"/>
    </xf>
    <xf numFmtId="0" fontId="0" fillId="0" borderId="0" xfId="0" applyAlignment="1">
      <alignment horizontal="justify" vertical="top" wrapText="1"/>
    </xf>
    <xf numFmtId="0" fontId="0" fillId="0" borderId="0" xfId="0" quotePrefix="1" applyAlignment="1">
      <alignment horizontal="justify" vertical="top" wrapText="1"/>
    </xf>
    <xf numFmtId="41" fontId="12" fillId="0" borderId="36" xfId="0" applyNumberFormat="1" applyFont="1" applyBorder="1"/>
    <xf numFmtId="41" fontId="12" fillId="0" borderId="36" xfId="1" applyFont="1" applyBorder="1"/>
    <xf numFmtId="0" fontId="0" fillId="0" borderId="5" xfId="0" applyFont="1" applyBorder="1"/>
    <xf numFmtId="42" fontId="0" fillId="0" borderId="0" xfId="1" applyNumberFormat="1" applyFont="1" applyBorder="1"/>
    <xf numFmtId="0" fontId="0" fillId="0" borderId="0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0" fontId="0" fillId="0" borderId="0" xfId="0" applyFont="1" applyAlignment="1">
      <alignment vertical="top"/>
    </xf>
    <xf numFmtId="0" fontId="24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7" xfId="0" applyFont="1" applyBorder="1"/>
    <xf numFmtId="0" fontId="0" fillId="0" borderId="8" xfId="0" applyFont="1" applyBorder="1"/>
    <xf numFmtId="0" fontId="12" fillId="0" borderId="5" xfId="0" applyFont="1" applyBorder="1"/>
    <xf numFmtId="0" fontId="7" fillId="0" borderId="0" xfId="0" applyFont="1" applyBorder="1" applyAlignment="1">
      <alignment horizontal="left" wrapText="1"/>
    </xf>
    <xf numFmtId="42" fontId="12" fillId="0" borderId="0" xfId="1" applyNumberFormat="1" applyFont="1" applyBorder="1"/>
    <xf numFmtId="0" fontId="7" fillId="0" borderId="12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12" fillId="0" borderId="5" xfId="0" applyFont="1" applyBorder="1" applyAlignment="1">
      <alignment vertical="center"/>
    </xf>
    <xf numFmtId="0" fontId="26" fillId="0" borderId="0" xfId="0" applyFont="1" applyBorder="1"/>
    <xf numFmtId="0" fontId="12" fillId="0" borderId="0" xfId="0" applyFont="1" applyBorder="1"/>
    <xf numFmtId="0" fontId="26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2" fillId="0" borderId="0" xfId="0" applyFont="1" applyAlignment="1">
      <alignment vertical="top"/>
    </xf>
    <xf numFmtId="0" fontId="29" fillId="0" borderId="0" xfId="0" applyFont="1" applyBorder="1"/>
    <xf numFmtId="0" fontId="12" fillId="0" borderId="0" xfId="0" applyFont="1" applyBorder="1" applyAlignment="1"/>
    <xf numFmtId="0" fontId="12" fillId="0" borderId="0" xfId="0" applyFont="1" applyBorder="1" applyAlignment="1">
      <alignment horizontal="left"/>
    </xf>
    <xf numFmtId="0" fontId="12" fillId="0" borderId="7" xfId="0" applyFont="1" applyBorder="1"/>
    <xf numFmtId="0" fontId="12" fillId="0" borderId="8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0" xfId="0" quotePrefix="1" applyFont="1" applyBorder="1"/>
    <xf numFmtId="3" fontId="0" fillId="0" borderId="0" xfId="0" quotePrefix="1" applyNumberFormat="1" applyFont="1" applyBorder="1"/>
    <xf numFmtId="0" fontId="0" fillId="0" borderId="4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2" fillId="0" borderId="0" xfId="0" applyFont="1" applyBorder="1"/>
    <xf numFmtId="0" fontId="21" fillId="0" borderId="0" xfId="0" applyFont="1" applyBorder="1"/>
    <xf numFmtId="0" fontId="0" fillId="0" borderId="6" xfId="0" applyFont="1" applyBorder="1"/>
    <xf numFmtId="0" fontId="12" fillId="0" borderId="0" xfId="0" applyFont="1" applyBorder="1" applyAlignment="1">
      <alignment horizontal="left"/>
    </xf>
    <xf numFmtId="0" fontId="7" fillId="0" borderId="0" xfId="0" applyFont="1"/>
    <xf numFmtId="0" fontId="32" fillId="0" borderId="0" xfId="2" applyFont="1"/>
    <xf numFmtId="0" fontId="7" fillId="0" borderId="0" xfId="0" applyFont="1" applyAlignment="1">
      <alignment horizontal="justify" vertical="top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42" fontId="33" fillId="0" borderId="0" xfId="0" applyNumberFormat="1" applyFont="1"/>
    <xf numFmtId="0" fontId="34" fillId="0" borderId="26" xfId="2" applyFont="1" applyBorder="1"/>
    <xf numFmtId="0" fontId="36" fillId="0" borderId="0" xfId="2" applyFont="1"/>
    <xf numFmtId="0" fontId="37" fillId="0" borderId="10" xfId="2" applyFont="1" applyBorder="1" applyAlignment="1">
      <alignment horizontal="center"/>
    </xf>
    <xf numFmtId="0" fontId="37" fillId="0" borderId="36" xfId="2" applyFont="1" applyBorder="1"/>
    <xf numFmtId="0" fontId="37" fillId="0" borderId="38" xfId="2" applyFont="1" applyBorder="1"/>
    <xf numFmtId="0" fontId="37" fillId="0" borderId="59" xfId="2" applyFont="1" applyBorder="1"/>
    <xf numFmtId="0" fontId="37" fillId="0" borderId="58" xfId="2" applyFont="1" applyBorder="1"/>
    <xf numFmtId="0" fontId="37" fillId="0" borderId="53" xfId="2" applyFont="1" applyBorder="1" applyAlignment="1">
      <alignment horizontal="center"/>
    </xf>
    <xf numFmtId="0" fontId="37" fillId="0" borderId="57" xfId="2" applyFont="1" applyBorder="1"/>
    <xf numFmtId="0" fontId="37" fillId="0" borderId="56" xfId="2" applyFont="1" applyBorder="1"/>
    <xf numFmtId="0" fontId="37" fillId="0" borderId="55" xfId="2" applyFont="1" applyBorder="1"/>
    <xf numFmtId="41" fontId="37" fillId="0" borderId="53" xfId="4" applyFont="1" applyBorder="1"/>
    <xf numFmtId="41" fontId="37" fillId="0" borderId="53" xfId="3" applyNumberFormat="1" applyFont="1" applyBorder="1"/>
    <xf numFmtId="41" fontId="37" fillId="0" borderId="53" xfId="2" applyNumberFormat="1" applyFont="1" applyBorder="1"/>
    <xf numFmtId="0" fontId="37" fillId="0" borderId="39" xfId="2" applyFont="1" applyBorder="1" applyAlignment="1">
      <alignment horizontal="center"/>
    </xf>
    <xf numFmtId="0" fontId="37" fillId="0" borderId="40" xfId="2" applyFont="1" applyBorder="1"/>
    <xf numFmtId="0" fontId="37" fillId="0" borderId="54" xfId="2" applyFont="1" applyBorder="1"/>
    <xf numFmtId="0" fontId="37" fillId="0" borderId="41" xfId="2" applyFont="1" applyBorder="1"/>
    <xf numFmtId="41" fontId="37" fillId="0" borderId="39" xfId="4" applyFont="1" applyBorder="1"/>
    <xf numFmtId="41" fontId="37" fillId="0" borderId="39" xfId="3" applyNumberFormat="1" applyFont="1" applyBorder="1"/>
    <xf numFmtId="0" fontId="37" fillId="0" borderId="11" xfId="2" applyFont="1" applyBorder="1"/>
    <xf numFmtId="0" fontId="37" fillId="0" borderId="52" xfId="2" applyFont="1" applyBorder="1"/>
    <xf numFmtId="0" fontId="37" fillId="0" borderId="12" xfId="2" applyFont="1" applyBorder="1"/>
    <xf numFmtId="0" fontId="37" fillId="0" borderId="51" xfId="2" applyFont="1" applyBorder="1"/>
    <xf numFmtId="41" fontId="37" fillId="0" borderId="11" xfId="4" applyFont="1" applyBorder="1"/>
    <xf numFmtId="41" fontId="37" fillId="0" borderId="11" xfId="3" applyNumberFormat="1" applyFont="1" applyBorder="1"/>
    <xf numFmtId="41" fontId="37" fillId="0" borderId="47" xfId="4" applyFont="1" applyBorder="1"/>
    <xf numFmtId="41" fontId="37" fillId="0" borderId="47" xfId="3" applyNumberFormat="1" applyFont="1" applyBorder="1"/>
    <xf numFmtId="0" fontId="37" fillId="0" borderId="0" xfId="2" applyFont="1"/>
    <xf numFmtId="42" fontId="37" fillId="0" borderId="0" xfId="2" applyNumberFormat="1" applyFont="1"/>
    <xf numFmtId="0" fontId="38" fillId="0" borderId="0" xfId="2" applyFont="1"/>
    <xf numFmtId="0" fontId="37" fillId="0" borderId="0" xfId="2" applyFont="1" applyAlignment="1">
      <alignment horizontal="center"/>
    </xf>
    <xf numFmtId="0" fontId="37" fillId="0" borderId="0" xfId="2" applyFont="1" applyAlignment="1">
      <alignment horizontal="right"/>
    </xf>
    <xf numFmtId="42" fontId="35" fillId="0" borderId="0" xfId="2" applyNumberFormat="1" applyFont="1"/>
    <xf numFmtId="0" fontId="35" fillId="0" borderId="50" xfId="2" applyFont="1" applyBorder="1" applyAlignment="1">
      <alignment horizontal="center"/>
    </xf>
    <xf numFmtId="0" fontId="35" fillId="0" borderId="49" xfId="2" applyFont="1" applyBorder="1" applyAlignment="1">
      <alignment horizontal="center"/>
    </xf>
    <xf numFmtId="0" fontId="35" fillId="0" borderId="48" xfId="2" applyFont="1" applyBorder="1" applyAlignment="1">
      <alignment horizontal="center"/>
    </xf>
    <xf numFmtId="0" fontId="35" fillId="0" borderId="30" xfId="2" applyFont="1" applyBorder="1" applyAlignment="1">
      <alignment horizontal="center" vertical="center" wrapText="1"/>
    </xf>
    <xf numFmtId="0" fontId="35" fillId="0" borderId="11" xfId="2" applyFont="1" applyBorder="1" applyAlignment="1">
      <alignment horizontal="center" vertical="center" wrapText="1"/>
    </xf>
    <xf numFmtId="0" fontId="37" fillId="0" borderId="61" xfId="2" applyFont="1" applyBorder="1" applyAlignment="1">
      <alignment horizontal="center"/>
    </xf>
    <xf numFmtId="0" fontId="37" fillId="0" borderId="9" xfId="2" applyFont="1" applyBorder="1" applyAlignment="1">
      <alignment horizontal="center"/>
    </xf>
    <xf numFmtId="0" fontId="37" fillId="0" borderId="60" xfId="2" applyFont="1" applyBorder="1" applyAlignment="1">
      <alignment horizontal="center"/>
    </xf>
    <xf numFmtId="0" fontId="35" fillId="0" borderId="28" xfId="2" applyFont="1" applyBorder="1" applyAlignment="1">
      <alignment horizontal="center" vertical="center" wrapText="1"/>
    </xf>
    <xf numFmtId="0" fontId="35" fillId="0" borderId="27" xfId="2" applyFont="1" applyBorder="1" applyAlignment="1">
      <alignment horizontal="center" vertical="center" wrapText="1"/>
    </xf>
    <xf numFmtId="0" fontId="35" fillId="0" borderId="29" xfId="2" applyFont="1" applyBorder="1" applyAlignment="1">
      <alignment horizontal="center" vertical="center" wrapText="1"/>
    </xf>
    <xf numFmtId="0" fontId="35" fillId="0" borderId="52" xfId="2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0" fontId="35" fillId="0" borderId="51" xfId="2" applyFont="1" applyBorder="1" applyAlignment="1">
      <alignment horizontal="center" vertical="center" wrapText="1"/>
    </xf>
    <xf numFmtId="0" fontId="7" fillId="0" borderId="0" xfId="0" applyFont="1" applyAlignment="1">
      <alignment horizontal="justify" vertical="top"/>
    </xf>
    <xf numFmtId="0" fontId="7" fillId="0" borderId="0" xfId="0" applyFont="1"/>
    <xf numFmtId="0" fontId="12" fillId="0" borderId="0" xfId="0" applyFont="1" applyAlignment="1">
      <alignment horizontal="justify" vertical="top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12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15" fontId="12" fillId="0" borderId="28" xfId="0" quotePrefix="1" applyNumberFormat="1" applyFont="1" applyBorder="1" applyAlignment="1">
      <alignment horizontal="left"/>
    </xf>
    <xf numFmtId="15" fontId="12" fillId="0" borderId="29" xfId="0" quotePrefix="1" applyNumberFormat="1" applyFont="1" applyBorder="1" applyAlignment="1">
      <alignment horizontal="left"/>
    </xf>
    <xf numFmtId="15" fontId="12" fillId="0" borderId="40" xfId="0" quotePrefix="1" applyNumberFormat="1" applyFont="1" applyBorder="1" applyAlignment="1">
      <alignment horizontal="left"/>
    </xf>
    <xf numFmtId="15" fontId="12" fillId="0" borderId="41" xfId="0" quotePrefix="1" applyNumberFormat="1" applyFont="1" applyBorder="1" applyAlignment="1">
      <alignment horizontal="left"/>
    </xf>
    <xf numFmtId="0" fontId="12" fillId="0" borderId="40" xfId="0" quotePrefix="1" applyFont="1" applyBorder="1" applyAlignment="1">
      <alignment horizontal="left"/>
    </xf>
    <xf numFmtId="0" fontId="12" fillId="0" borderId="41" xfId="0" quotePrefix="1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44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justify" vertical="top" wrapText="1"/>
    </xf>
    <xf numFmtId="0" fontId="0" fillId="0" borderId="0" xfId="0" quotePrefix="1" applyAlignment="1">
      <alignment horizontal="justify" vertical="top" wrapText="1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41" fontId="12" fillId="0" borderId="30" xfId="1" applyFont="1" applyBorder="1" applyAlignment="1">
      <alignment horizontal="center" vertical="center"/>
    </xf>
    <xf numFmtId="41" fontId="12" fillId="0" borderId="35" xfId="1" applyFont="1" applyBorder="1" applyAlignment="1">
      <alignment horizontal="center" vertical="center"/>
    </xf>
    <xf numFmtId="0" fontId="12" fillId="0" borderId="0" xfId="0" applyFont="1" applyAlignment="1">
      <alignment horizontal="justify" vertical="top"/>
    </xf>
    <xf numFmtId="0" fontId="20" fillId="0" borderId="0" xfId="0" applyFont="1" applyAlignment="1">
      <alignment horizontal="justify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10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right" vertical="center" wrapText="1"/>
    </xf>
    <xf numFmtId="0" fontId="9" fillId="0" borderId="23" xfId="0" applyFont="1" applyBorder="1" applyAlignment="1">
      <alignment horizontal="right" vertical="center" wrapText="1"/>
    </xf>
    <xf numFmtId="3" fontId="12" fillId="0" borderId="0" xfId="0" quotePrefix="1" applyNumberFormat="1" applyFont="1" applyBorder="1"/>
    <xf numFmtId="3" fontId="0" fillId="0" borderId="0" xfId="0" quotePrefix="1" applyNumberFormat="1" applyBorder="1"/>
  </cellXfs>
  <cellStyles count="5">
    <cellStyle name="Comma [0]" xfId="1" builtinId="6"/>
    <cellStyle name="Comma [0] 2" xfId="4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49"/>
  <sheetViews>
    <sheetView tabSelected="1" topLeftCell="A10" workbookViewId="0">
      <selection activeCell="E15" sqref="E15"/>
    </sheetView>
  </sheetViews>
  <sheetFormatPr defaultRowHeight="12.75"/>
  <cols>
    <col min="1" max="1" width="4.5703125" style="79" customWidth="1"/>
    <col min="2" max="2" width="23.28515625" style="79" customWidth="1"/>
    <col min="3" max="3" width="1.85546875" style="79" customWidth="1"/>
    <col min="4" max="4" width="14.85546875" style="79" customWidth="1"/>
    <col min="5" max="5" width="14.28515625" style="79" customWidth="1"/>
    <col min="6" max="6" width="13" style="79" customWidth="1"/>
    <col min="7" max="7" width="13.85546875" style="79" customWidth="1"/>
    <col min="8" max="8" width="12.42578125" style="79" customWidth="1"/>
    <col min="9" max="9" width="0.5703125" style="79" customWidth="1"/>
    <col min="10" max="10" width="9.140625" style="79"/>
    <col min="11" max="11" width="11.28515625" style="79" bestFit="1" customWidth="1"/>
    <col min="12" max="12" width="13.28515625" style="79" customWidth="1"/>
    <col min="13" max="16384" width="9.140625" style="79"/>
  </cols>
  <sheetData>
    <row r="2" spans="1:8" ht="15.75">
      <c r="A2" s="129" t="s">
        <v>145</v>
      </c>
      <c r="B2" s="47"/>
      <c r="C2" s="47"/>
      <c r="D2" s="130"/>
      <c r="E2" s="130"/>
      <c r="F2" s="130"/>
      <c r="G2" s="129" t="s">
        <v>166</v>
      </c>
      <c r="H2" s="130"/>
    </row>
    <row r="3" spans="1:8" ht="15.75">
      <c r="A3" s="129"/>
      <c r="B3" s="47"/>
      <c r="C3" s="47"/>
      <c r="D3" s="47"/>
      <c r="E3" s="130"/>
      <c r="F3" s="130"/>
      <c r="G3" s="130"/>
      <c r="H3" s="130"/>
    </row>
    <row r="4" spans="1:8" ht="15.75">
      <c r="A4" s="129"/>
      <c r="B4" s="47"/>
      <c r="C4" s="47"/>
      <c r="D4" s="47"/>
      <c r="E4" s="130"/>
      <c r="F4" s="130"/>
      <c r="G4" s="130"/>
      <c r="H4" s="130"/>
    </row>
    <row r="5" spans="1:8" ht="15.75">
      <c r="A5" s="129" t="s">
        <v>146</v>
      </c>
      <c r="B5" s="47"/>
      <c r="C5" s="47"/>
      <c r="D5" s="47"/>
      <c r="E5" s="130"/>
      <c r="F5" s="130"/>
      <c r="G5" s="130"/>
      <c r="H5" s="130"/>
    </row>
    <row r="6" spans="1:8" ht="15.75">
      <c r="A6" s="129" t="s">
        <v>147</v>
      </c>
      <c r="B6" s="47"/>
      <c r="C6" s="47"/>
      <c r="D6" s="47"/>
      <c r="E6" s="130"/>
      <c r="F6" s="130"/>
      <c r="G6" s="130"/>
      <c r="H6" s="130"/>
    </row>
    <row r="7" spans="1:8" ht="15.75">
      <c r="A7" s="129" t="s">
        <v>148</v>
      </c>
      <c r="B7" s="47"/>
      <c r="C7" s="47"/>
      <c r="D7" s="47"/>
      <c r="E7" s="130"/>
      <c r="F7" s="130"/>
      <c r="G7" s="130"/>
      <c r="H7" s="130"/>
    </row>
    <row r="8" spans="1:8" ht="15.75">
      <c r="A8" s="129" t="s">
        <v>149</v>
      </c>
      <c r="B8" s="47"/>
      <c r="C8" s="47"/>
      <c r="D8" s="47"/>
      <c r="E8" s="130"/>
      <c r="F8" s="130"/>
      <c r="G8" s="130"/>
      <c r="H8" s="130"/>
    </row>
    <row r="9" spans="1:8" ht="15.75">
      <c r="A9" s="129"/>
      <c r="B9" s="47"/>
      <c r="C9" s="47"/>
      <c r="D9" s="47"/>
      <c r="E9" s="130"/>
      <c r="F9" s="130"/>
      <c r="G9" s="130"/>
      <c r="H9" s="130"/>
    </row>
    <row r="10" spans="1:8" ht="15.75">
      <c r="A10" s="129"/>
      <c r="B10" s="47"/>
      <c r="C10" s="47"/>
      <c r="D10" s="47"/>
      <c r="E10" s="130"/>
      <c r="F10" s="130"/>
      <c r="G10" s="130"/>
      <c r="H10" s="130"/>
    </row>
    <row r="11" spans="1:8" ht="33.75" customHeight="1">
      <c r="A11" s="183" t="s">
        <v>150</v>
      </c>
      <c r="B11" s="183"/>
      <c r="C11" s="183"/>
      <c r="D11" s="183"/>
      <c r="E11" s="183"/>
      <c r="F11" s="183"/>
      <c r="G11" s="183"/>
      <c r="H11" s="183"/>
    </row>
    <row r="12" spans="1:8" ht="44.25" customHeight="1">
      <c r="A12" s="183" t="s">
        <v>151</v>
      </c>
      <c r="B12" s="183"/>
      <c r="C12" s="131" t="s">
        <v>8</v>
      </c>
      <c r="D12" s="185"/>
      <c r="E12" s="185"/>
      <c r="F12" s="185"/>
      <c r="G12" s="185"/>
      <c r="H12" s="185"/>
    </row>
    <row r="13" spans="1:8" ht="3.75" customHeight="1">
      <c r="A13" s="47"/>
      <c r="B13" s="47"/>
      <c r="C13" s="129"/>
      <c r="D13" s="47"/>
      <c r="E13" s="130"/>
      <c r="F13" s="130"/>
      <c r="G13" s="130"/>
      <c r="H13" s="130"/>
    </row>
    <row r="14" spans="1:8" ht="15.75">
      <c r="A14" s="184" t="s">
        <v>152</v>
      </c>
      <c r="B14" s="184"/>
      <c r="C14" s="129" t="s">
        <v>8</v>
      </c>
      <c r="D14" s="47" t="s">
        <v>161</v>
      </c>
      <c r="E14" s="130"/>
      <c r="F14" s="130"/>
      <c r="G14" s="130"/>
      <c r="H14" s="130"/>
    </row>
    <row r="15" spans="1:8" ht="15.75">
      <c r="A15" s="129"/>
      <c r="B15" s="47"/>
      <c r="C15" s="47"/>
      <c r="D15" s="47"/>
      <c r="E15" s="130"/>
      <c r="F15" s="130"/>
      <c r="G15" s="130"/>
      <c r="H15" s="130"/>
    </row>
    <row r="16" spans="1:8" ht="15.75">
      <c r="A16" s="129" t="s">
        <v>153</v>
      </c>
      <c r="B16" s="47"/>
      <c r="C16" s="47"/>
      <c r="D16" s="47"/>
      <c r="E16" s="130"/>
      <c r="F16" s="130"/>
      <c r="G16" s="130"/>
      <c r="H16" s="130"/>
    </row>
    <row r="17" spans="1:12" ht="15.75">
      <c r="A17" s="132" t="s">
        <v>162</v>
      </c>
      <c r="B17" s="133" t="s">
        <v>164</v>
      </c>
      <c r="C17" s="133" t="s">
        <v>8</v>
      </c>
      <c r="D17" s="134">
        <f>G29</f>
        <v>9190000</v>
      </c>
      <c r="E17" s="130"/>
      <c r="F17" s="130"/>
      <c r="G17" s="130"/>
      <c r="H17" s="130"/>
    </row>
    <row r="18" spans="1:12" ht="15.75">
      <c r="A18" s="132" t="s">
        <v>163</v>
      </c>
      <c r="B18" s="133" t="s">
        <v>165</v>
      </c>
      <c r="C18" s="133" t="s">
        <v>8</v>
      </c>
      <c r="D18" s="47"/>
      <c r="E18" s="130"/>
      <c r="F18" s="130"/>
      <c r="G18" s="130"/>
      <c r="H18" s="130"/>
    </row>
    <row r="19" spans="1:12" ht="12.75" customHeight="1" thickBot="1">
      <c r="A19" s="135"/>
      <c r="B19" s="135"/>
      <c r="C19" s="135"/>
      <c r="D19" s="135"/>
      <c r="E19" s="135"/>
      <c r="F19" s="135"/>
      <c r="G19" s="135"/>
      <c r="H19" s="135"/>
      <c r="I19" s="81"/>
    </row>
    <row r="20" spans="1:12" ht="17.25" customHeight="1" thickTop="1">
      <c r="A20" s="172" t="s">
        <v>144</v>
      </c>
      <c r="B20" s="177" t="s">
        <v>168</v>
      </c>
      <c r="C20" s="178"/>
      <c r="D20" s="179"/>
      <c r="E20" s="172" t="s">
        <v>169</v>
      </c>
      <c r="F20" s="172" t="s">
        <v>157</v>
      </c>
      <c r="G20" s="172" t="s">
        <v>158</v>
      </c>
      <c r="H20" s="172" t="s">
        <v>159</v>
      </c>
      <c r="I20" s="136"/>
    </row>
    <row r="21" spans="1:12" ht="18" customHeight="1">
      <c r="A21" s="173"/>
      <c r="B21" s="180"/>
      <c r="C21" s="181"/>
      <c r="D21" s="182"/>
      <c r="E21" s="173"/>
      <c r="F21" s="173"/>
      <c r="G21" s="173"/>
      <c r="H21" s="173"/>
      <c r="I21" s="136"/>
    </row>
    <row r="22" spans="1:12" ht="15.75">
      <c r="A22" s="137">
        <v>1</v>
      </c>
      <c r="B22" s="174">
        <v>2</v>
      </c>
      <c r="C22" s="175"/>
      <c r="D22" s="176"/>
      <c r="E22" s="137">
        <v>3</v>
      </c>
      <c r="F22" s="137">
        <v>4</v>
      </c>
      <c r="G22" s="137">
        <v>5</v>
      </c>
      <c r="H22" s="137" t="s">
        <v>160</v>
      </c>
      <c r="I22" s="136"/>
    </row>
    <row r="23" spans="1:12" ht="16.5">
      <c r="A23" s="138"/>
      <c r="B23" s="139"/>
      <c r="C23" s="140"/>
      <c r="D23" s="141"/>
      <c r="E23" s="138"/>
      <c r="F23" s="138"/>
      <c r="G23" s="138"/>
      <c r="H23" s="138"/>
      <c r="I23" s="136"/>
      <c r="L23" s="83"/>
    </row>
    <row r="24" spans="1:12" ht="16.5">
      <c r="A24" s="142">
        <v>1</v>
      </c>
      <c r="B24" s="143" t="s">
        <v>188</v>
      </c>
      <c r="C24" s="144"/>
      <c r="D24" s="145"/>
      <c r="E24" s="146">
        <v>30000000</v>
      </c>
      <c r="F24" s="146"/>
      <c r="G24" s="147">
        <v>7000000</v>
      </c>
      <c r="H24" s="148">
        <f>E24-G24</f>
        <v>23000000</v>
      </c>
      <c r="I24" s="136"/>
      <c r="L24" s="83"/>
    </row>
    <row r="25" spans="1:12" ht="16.5">
      <c r="A25" s="149">
        <v>2</v>
      </c>
      <c r="B25" s="150" t="s">
        <v>189</v>
      </c>
      <c r="C25" s="151"/>
      <c r="D25" s="152"/>
      <c r="E25" s="153">
        <v>45000000</v>
      </c>
      <c r="F25" s="146"/>
      <c r="G25" s="154">
        <v>400000</v>
      </c>
      <c r="H25" s="148">
        <f t="shared" ref="H25:H27" si="0">E25-G25</f>
        <v>44600000</v>
      </c>
      <c r="I25" s="136"/>
      <c r="K25" s="83"/>
      <c r="L25" s="83"/>
    </row>
    <row r="26" spans="1:12" ht="16.5">
      <c r="A26" s="149">
        <v>3</v>
      </c>
      <c r="B26" s="150" t="s">
        <v>190</v>
      </c>
      <c r="C26" s="151"/>
      <c r="D26" s="152"/>
      <c r="E26" s="153">
        <v>5000000</v>
      </c>
      <c r="F26" s="146"/>
      <c r="G26" s="154">
        <v>700000</v>
      </c>
      <c r="H26" s="148">
        <f t="shared" si="0"/>
        <v>4300000</v>
      </c>
      <c r="I26" s="136"/>
      <c r="K26" s="83"/>
      <c r="L26" s="82"/>
    </row>
    <row r="27" spans="1:12" ht="16.5">
      <c r="A27" s="149">
        <v>4</v>
      </c>
      <c r="B27" s="150" t="s">
        <v>191</v>
      </c>
      <c r="C27" s="151"/>
      <c r="D27" s="152"/>
      <c r="E27" s="153">
        <v>20000000</v>
      </c>
      <c r="F27" s="146"/>
      <c r="G27" s="154">
        <v>1090000</v>
      </c>
      <c r="H27" s="148">
        <f t="shared" si="0"/>
        <v>18910000</v>
      </c>
      <c r="I27" s="136"/>
      <c r="K27" s="83"/>
      <c r="L27" s="83"/>
    </row>
    <row r="28" spans="1:12" ht="15.75">
      <c r="A28" s="155"/>
      <c r="B28" s="156"/>
      <c r="C28" s="157"/>
      <c r="D28" s="158"/>
      <c r="E28" s="159"/>
      <c r="F28" s="155"/>
      <c r="G28" s="160"/>
      <c r="H28" s="155"/>
      <c r="I28" s="136"/>
      <c r="L28" s="82">
        <f>SUM(L23:L27)</f>
        <v>0</v>
      </c>
    </row>
    <row r="29" spans="1:12" ht="16.5" thickBot="1">
      <c r="A29" s="169" t="s">
        <v>135</v>
      </c>
      <c r="B29" s="170"/>
      <c r="C29" s="170"/>
      <c r="D29" s="171"/>
      <c r="E29" s="161">
        <f>SUM(E23:E28)</f>
        <v>100000000</v>
      </c>
      <c r="F29" s="161">
        <f>SUM(F23:F28)</f>
        <v>0</v>
      </c>
      <c r="G29" s="162">
        <f>SUM(G23:G28)</f>
        <v>9190000</v>
      </c>
      <c r="H29" s="162">
        <f>SUM(H23:H28)</f>
        <v>90810000</v>
      </c>
      <c r="I29" s="136"/>
    </row>
    <row r="30" spans="1:12" ht="16.5" thickTop="1">
      <c r="A30" s="163"/>
      <c r="B30" s="163"/>
      <c r="C30" s="163"/>
      <c r="D30" s="163"/>
      <c r="E30" s="163"/>
      <c r="F30" s="163"/>
      <c r="G30" s="163"/>
      <c r="H30" s="163"/>
      <c r="I30" s="136"/>
    </row>
    <row r="31" spans="1:12" ht="6.75" customHeight="1">
      <c r="A31" s="163"/>
      <c r="B31" s="163"/>
      <c r="C31" s="163"/>
      <c r="D31" s="163"/>
      <c r="E31" s="164"/>
      <c r="F31" s="163"/>
      <c r="G31" s="163"/>
      <c r="H31" s="163"/>
      <c r="I31" s="165"/>
    </row>
    <row r="32" spans="1:12" ht="15.75">
      <c r="A32" s="166" t="s">
        <v>167</v>
      </c>
      <c r="B32" s="163" t="s">
        <v>192</v>
      </c>
      <c r="C32" s="163"/>
      <c r="D32" s="167"/>
      <c r="E32" s="168"/>
      <c r="F32" s="163"/>
      <c r="G32" s="163"/>
      <c r="H32" s="163"/>
      <c r="I32" s="165"/>
    </row>
    <row r="33" spans="1:9" ht="6" customHeight="1">
      <c r="A33" s="163"/>
      <c r="B33" s="163" t="s">
        <v>143</v>
      </c>
      <c r="C33" s="163"/>
      <c r="D33" s="163"/>
      <c r="E33" s="164"/>
      <c r="F33" s="163"/>
      <c r="G33" s="163"/>
      <c r="H33" s="163"/>
      <c r="I33" s="165"/>
    </row>
    <row r="34" spans="1:9" ht="15.75">
      <c r="A34" s="163"/>
      <c r="B34" s="163"/>
      <c r="C34" s="163"/>
      <c r="D34" s="163"/>
      <c r="E34" s="163"/>
      <c r="F34" s="163"/>
      <c r="G34" s="163"/>
      <c r="H34" s="163"/>
      <c r="I34" s="165"/>
    </row>
    <row r="35" spans="1:9" ht="15.75">
      <c r="A35" s="163"/>
      <c r="B35" s="163"/>
      <c r="C35" s="163"/>
      <c r="D35" s="163"/>
      <c r="E35" s="163"/>
      <c r="F35" s="163"/>
      <c r="G35" s="163" t="s">
        <v>154</v>
      </c>
      <c r="H35" s="163"/>
      <c r="I35" s="165"/>
    </row>
    <row r="36" spans="1:9" ht="15.75">
      <c r="A36" s="163"/>
      <c r="B36" s="163"/>
      <c r="C36" s="163"/>
      <c r="D36" s="163"/>
      <c r="E36" s="163"/>
      <c r="F36" s="163"/>
      <c r="G36" s="163" t="s">
        <v>155</v>
      </c>
      <c r="H36" s="163"/>
      <c r="I36" s="165"/>
    </row>
    <row r="37" spans="1:9" ht="15.75">
      <c r="A37" s="163"/>
      <c r="B37" s="163"/>
      <c r="C37" s="163"/>
      <c r="D37" s="163"/>
      <c r="E37" s="163"/>
      <c r="F37" s="163"/>
      <c r="G37" s="163"/>
      <c r="H37" s="163"/>
      <c r="I37" s="165"/>
    </row>
    <row r="38" spans="1:9" ht="15.75">
      <c r="A38" s="163"/>
      <c r="B38" s="163"/>
      <c r="C38" s="163"/>
      <c r="D38" s="163"/>
      <c r="E38" s="163"/>
      <c r="F38" s="163"/>
      <c r="G38" s="163"/>
      <c r="H38" s="163"/>
      <c r="I38" s="165"/>
    </row>
    <row r="39" spans="1:9" ht="15.75">
      <c r="A39" s="163"/>
      <c r="B39" s="163"/>
      <c r="C39" s="163"/>
      <c r="D39" s="163"/>
      <c r="E39" s="163"/>
      <c r="F39" s="163"/>
      <c r="G39" s="163"/>
      <c r="H39" s="163"/>
      <c r="I39" s="165"/>
    </row>
    <row r="40" spans="1:9" ht="15.75">
      <c r="A40" s="163"/>
      <c r="B40" s="163"/>
      <c r="C40" s="163"/>
      <c r="D40" s="163"/>
      <c r="E40" s="163"/>
      <c r="F40" s="163"/>
      <c r="G40" s="163" t="s">
        <v>42</v>
      </c>
      <c r="H40" s="163"/>
      <c r="I40" s="165"/>
    </row>
    <row r="41" spans="1:9" ht="15.75">
      <c r="A41" s="163"/>
      <c r="B41" s="163"/>
      <c r="C41" s="163"/>
      <c r="D41" s="163"/>
      <c r="E41" s="163"/>
      <c r="F41" s="163"/>
      <c r="G41" s="163" t="s">
        <v>156</v>
      </c>
      <c r="H41" s="163"/>
      <c r="I41" s="165"/>
    </row>
    <row r="42" spans="1:9" ht="15.75">
      <c r="A42" s="163"/>
      <c r="B42" s="163"/>
      <c r="C42" s="163"/>
      <c r="D42" s="163"/>
      <c r="E42" s="163"/>
      <c r="F42" s="163"/>
      <c r="G42" s="163"/>
      <c r="H42" s="163"/>
      <c r="I42" s="165"/>
    </row>
    <row r="49" spans="5:5" ht="16.5">
      <c r="E49" s="80"/>
    </row>
  </sheetData>
  <mergeCells count="12">
    <mergeCell ref="A11:H11"/>
    <mergeCell ref="A12:B12"/>
    <mergeCell ref="A14:B14"/>
    <mergeCell ref="D12:H12"/>
    <mergeCell ref="A29:D29"/>
    <mergeCell ref="G20:G21"/>
    <mergeCell ref="H20:H21"/>
    <mergeCell ref="B22:D22"/>
    <mergeCell ref="A20:A21"/>
    <mergeCell ref="B20:D21"/>
    <mergeCell ref="E20:E21"/>
    <mergeCell ref="F20:F21"/>
  </mergeCells>
  <pageMargins left="0.51181102362204722" right="0.33" top="0.78740157480314965" bottom="0.59055118110236227" header="0.51181102362204722" footer="0.51181102362204722"/>
  <pageSetup orientation="portrait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B2:K35"/>
  <sheetViews>
    <sheetView zoomScale="90" zoomScaleNormal="90" workbookViewId="0">
      <selection activeCell="I22" sqref="I22"/>
    </sheetView>
  </sheetViews>
  <sheetFormatPr defaultRowHeight="18.75"/>
  <cols>
    <col min="1" max="1" width="2.42578125" style="1" customWidth="1"/>
    <col min="2" max="2" width="1.85546875" style="1" customWidth="1"/>
    <col min="3" max="3" width="22.7109375" style="1" customWidth="1"/>
    <col min="4" max="4" width="2.28515625" style="1" customWidth="1"/>
    <col min="5" max="5" width="13.85546875" style="1" customWidth="1"/>
    <col min="6" max="6" width="35.85546875" style="1" customWidth="1"/>
    <col min="7" max="7" width="19.85546875" style="1" customWidth="1"/>
    <col min="8" max="8" width="1.5703125" style="1" customWidth="1"/>
    <col min="9" max="9" width="7.42578125" style="1" customWidth="1"/>
    <col min="10" max="10" width="1.85546875" style="1" customWidth="1"/>
    <col min="11" max="11" width="2.140625" style="1" customWidth="1"/>
    <col min="12" max="16384" width="9.140625" style="1"/>
  </cols>
  <sheetData>
    <row r="2" spans="2:11" ht="7.5" customHeight="1" thickBot="1"/>
    <row r="3" spans="2:11" ht="9" customHeight="1">
      <c r="B3" s="2"/>
      <c r="C3" s="3"/>
      <c r="D3" s="3"/>
      <c r="E3" s="3"/>
      <c r="F3" s="3"/>
      <c r="G3" s="3"/>
      <c r="H3" s="3"/>
      <c r="I3" s="3"/>
      <c r="J3" s="4"/>
    </row>
    <row r="4" spans="2:11">
      <c r="B4" s="5"/>
      <c r="C4" s="186" t="s">
        <v>36</v>
      </c>
      <c r="D4" s="186"/>
      <c r="E4" s="186"/>
      <c r="F4" s="186"/>
      <c r="G4" s="186"/>
      <c r="H4" s="186"/>
      <c r="I4" s="186"/>
      <c r="J4" s="7"/>
    </row>
    <row r="5" spans="2:11">
      <c r="B5" s="5"/>
      <c r="C5" s="186" t="s">
        <v>37</v>
      </c>
      <c r="D5" s="186"/>
      <c r="E5" s="186"/>
      <c r="F5" s="186"/>
      <c r="G5" s="186"/>
      <c r="H5" s="186"/>
      <c r="I5" s="186"/>
      <c r="J5" s="7"/>
    </row>
    <row r="6" spans="2:11">
      <c r="B6" s="5"/>
      <c r="C6" s="6"/>
      <c r="D6" s="6"/>
      <c r="E6" s="6"/>
      <c r="F6" s="6"/>
      <c r="G6" s="6"/>
      <c r="H6" s="6"/>
      <c r="I6" s="6"/>
      <c r="J6" s="7"/>
    </row>
    <row r="7" spans="2:11" ht="23.25">
      <c r="B7" s="5"/>
      <c r="C7" s="191" t="s">
        <v>34</v>
      </c>
      <c r="D7" s="192"/>
      <c r="E7" s="192"/>
      <c r="F7" s="192"/>
      <c r="G7" s="192"/>
      <c r="H7" s="192"/>
      <c r="I7" s="192"/>
      <c r="J7" s="7"/>
    </row>
    <row r="8" spans="2:11">
      <c r="B8" s="5"/>
      <c r="C8" s="193" t="s">
        <v>35</v>
      </c>
      <c r="D8" s="193"/>
      <c r="E8" s="193"/>
      <c r="F8" s="193"/>
      <c r="G8" s="193"/>
      <c r="H8" s="193"/>
      <c r="I8" s="193"/>
      <c r="J8" s="7"/>
    </row>
    <row r="9" spans="2:11">
      <c r="B9" s="5"/>
      <c r="C9" s="6"/>
      <c r="D9" s="6"/>
      <c r="E9" s="6"/>
      <c r="F9" s="6"/>
      <c r="G9" s="6"/>
      <c r="H9" s="6"/>
      <c r="I9" s="6"/>
      <c r="J9" s="7"/>
    </row>
    <row r="10" spans="2:11" ht="39" customHeight="1">
      <c r="B10" s="5"/>
      <c r="C10" s="187" t="s">
        <v>33</v>
      </c>
      <c r="D10" s="187"/>
      <c r="E10" s="187"/>
      <c r="F10" s="187"/>
      <c r="G10" s="187"/>
      <c r="H10" s="187"/>
      <c r="I10" s="187"/>
      <c r="J10" s="100"/>
      <c r="K10" s="47"/>
    </row>
    <row r="11" spans="2:11" ht="27.75" customHeight="1">
      <c r="B11" s="5"/>
      <c r="C11" s="101" t="s">
        <v>32</v>
      </c>
      <c r="D11" s="101" t="s">
        <v>8</v>
      </c>
      <c r="E11" s="102">
        <f>6000000</f>
        <v>6000000</v>
      </c>
      <c r="F11" s="103"/>
      <c r="G11" s="101"/>
      <c r="H11" s="101"/>
      <c r="I11" s="101"/>
      <c r="J11" s="100"/>
      <c r="K11" s="47"/>
    </row>
    <row r="12" spans="2:11" s="10" customFormat="1" ht="21.75" customHeight="1">
      <c r="B12" s="9"/>
      <c r="C12" s="104" t="s">
        <v>31</v>
      </c>
      <c r="D12" s="104" t="s">
        <v>8</v>
      </c>
      <c r="E12" s="190" t="s">
        <v>50</v>
      </c>
      <c r="F12" s="190"/>
      <c r="G12" s="190"/>
      <c r="H12" s="190"/>
      <c r="I12" s="190"/>
      <c r="J12" s="105"/>
      <c r="K12" s="53"/>
    </row>
    <row r="13" spans="2:11" ht="18.75" customHeight="1">
      <c r="B13" s="5"/>
      <c r="C13" s="101"/>
      <c r="D13" s="101"/>
      <c r="E13" s="101"/>
      <c r="F13" s="101"/>
      <c r="G13" s="101"/>
      <c r="H13" s="101"/>
      <c r="I13" s="101"/>
      <c r="J13" s="100"/>
      <c r="K13" s="47"/>
    </row>
    <row r="14" spans="2:11">
      <c r="B14" s="5"/>
      <c r="C14" s="106" t="s">
        <v>24</v>
      </c>
      <c r="D14" s="107" t="s">
        <v>8</v>
      </c>
      <c r="E14" s="107" t="s">
        <v>180</v>
      </c>
      <c r="F14" s="107"/>
      <c r="G14" s="107"/>
      <c r="H14" s="107"/>
      <c r="I14" s="107"/>
      <c r="J14" s="100"/>
      <c r="K14" s="47"/>
    </row>
    <row r="15" spans="2:11" s="12" customFormat="1" ht="44.25" customHeight="1">
      <c r="B15" s="11"/>
      <c r="C15" s="108" t="s">
        <v>3</v>
      </c>
      <c r="D15" s="109" t="s">
        <v>8</v>
      </c>
      <c r="E15" s="189" t="s">
        <v>181</v>
      </c>
      <c r="F15" s="189"/>
      <c r="G15" s="189"/>
      <c r="H15" s="189"/>
      <c r="I15" s="189"/>
      <c r="J15" s="110"/>
      <c r="K15" s="111"/>
    </row>
    <row r="16" spans="2:11">
      <c r="B16" s="5"/>
      <c r="C16" s="106"/>
      <c r="D16" s="107"/>
      <c r="E16" s="112"/>
      <c r="F16" s="112"/>
      <c r="G16" s="107"/>
      <c r="H16" s="107"/>
      <c r="I16" s="107"/>
      <c r="J16" s="100"/>
      <c r="K16" s="47"/>
    </row>
    <row r="17" spans="2:11">
      <c r="B17" s="5"/>
      <c r="C17" s="106" t="s">
        <v>25</v>
      </c>
      <c r="D17" s="107" t="s">
        <v>8</v>
      </c>
      <c r="E17" s="188"/>
      <c r="F17" s="188"/>
      <c r="G17" s="188"/>
      <c r="H17" s="188"/>
      <c r="I17" s="188"/>
      <c r="J17" s="100"/>
      <c r="K17" s="47"/>
    </row>
    <row r="18" spans="2:11" ht="17.25" customHeight="1">
      <c r="B18" s="5"/>
      <c r="C18" s="107"/>
      <c r="D18" s="106" t="s">
        <v>27</v>
      </c>
      <c r="E18" s="113" t="s">
        <v>28</v>
      </c>
      <c r="F18" s="113"/>
      <c r="G18" s="113"/>
      <c r="H18" s="113"/>
      <c r="I18" s="113"/>
      <c r="J18" s="100"/>
      <c r="K18" s="47"/>
    </row>
    <row r="19" spans="2:11">
      <c r="B19" s="5"/>
      <c r="C19" s="107"/>
      <c r="D19" s="106" t="s">
        <v>27</v>
      </c>
      <c r="E19" s="107" t="s">
        <v>29</v>
      </c>
      <c r="F19" s="107"/>
      <c r="G19" s="107"/>
      <c r="H19" s="107"/>
      <c r="I19" s="107"/>
      <c r="J19" s="100"/>
      <c r="K19" s="47"/>
    </row>
    <row r="20" spans="2:11">
      <c r="B20" s="5"/>
      <c r="C20" s="107"/>
      <c r="D20" s="106" t="s">
        <v>27</v>
      </c>
      <c r="E20" s="107" t="s">
        <v>30</v>
      </c>
      <c r="F20" s="107"/>
      <c r="G20" s="107"/>
      <c r="H20" s="107"/>
      <c r="I20" s="107"/>
      <c r="J20" s="100"/>
      <c r="K20" s="47"/>
    </row>
    <row r="21" spans="2:11">
      <c r="B21" s="5"/>
      <c r="C21" s="47"/>
      <c r="D21" s="107"/>
      <c r="E21" s="107"/>
      <c r="F21" s="107"/>
      <c r="G21" s="107"/>
      <c r="H21" s="107"/>
      <c r="I21" s="107"/>
      <c r="J21" s="100"/>
      <c r="K21" s="47"/>
    </row>
    <row r="22" spans="2:11">
      <c r="B22" s="5"/>
      <c r="C22" s="128" t="s">
        <v>193</v>
      </c>
      <c r="D22" s="47" t="s">
        <v>8</v>
      </c>
      <c r="E22" s="107" t="s">
        <v>194</v>
      </c>
      <c r="F22" s="107"/>
      <c r="G22" s="107"/>
      <c r="H22" s="107"/>
      <c r="I22" s="107"/>
      <c r="J22" s="100"/>
      <c r="K22" s="47"/>
    </row>
    <row r="23" spans="2:11">
      <c r="B23" s="5"/>
      <c r="C23" s="113" t="s">
        <v>195</v>
      </c>
      <c r="D23" s="47" t="s">
        <v>8</v>
      </c>
      <c r="E23" s="237" t="s">
        <v>196</v>
      </c>
      <c r="F23" s="107"/>
      <c r="G23" s="107"/>
      <c r="H23" s="107"/>
      <c r="I23" s="107"/>
      <c r="J23" s="100"/>
      <c r="K23" s="47"/>
    </row>
    <row r="24" spans="2:11">
      <c r="B24" s="5"/>
      <c r="C24" s="47" t="s">
        <v>197</v>
      </c>
      <c r="D24" s="107" t="s">
        <v>8</v>
      </c>
      <c r="E24" s="107" t="s">
        <v>198</v>
      </c>
      <c r="F24" s="107"/>
      <c r="G24" s="107"/>
      <c r="H24" s="107"/>
      <c r="I24" s="107"/>
      <c r="J24" s="100"/>
      <c r="K24" s="47"/>
    </row>
    <row r="25" spans="2:11" ht="19.5" thickBot="1">
      <c r="B25" s="8"/>
      <c r="C25" s="115"/>
      <c r="D25" s="115"/>
      <c r="E25" s="115"/>
      <c r="F25" s="115"/>
      <c r="G25" s="115"/>
      <c r="H25" s="115"/>
      <c r="I25" s="115"/>
      <c r="J25" s="116"/>
      <c r="K25" s="47"/>
    </row>
    <row r="26" spans="2:11">
      <c r="B26" s="5"/>
      <c r="C26" s="107"/>
      <c r="D26" s="107"/>
      <c r="E26" s="107"/>
      <c r="F26" s="107"/>
      <c r="G26" s="107"/>
      <c r="H26" s="107"/>
      <c r="I26" s="107"/>
      <c r="J26" s="100"/>
      <c r="K26" s="47"/>
    </row>
    <row r="27" spans="2:11">
      <c r="B27" s="5"/>
      <c r="C27" s="114" t="s">
        <v>26</v>
      </c>
      <c r="D27" s="107"/>
      <c r="E27" s="107"/>
      <c r="F27" s="107"/>
      <c r="G27" s="107" t="s">
        <v>182</v>
      </c>
      <c r="H27" s="107"/>
      <c r="I27" s="107"/>
      <c r="J27" s="100"/>
      <c r="K27" s="47"/>
    </row>
    <row r="28" spans="2:11">
      <c r="B28" s="5"/>
      <c r="C28" s="113" t="s">
        <v>183</v>
      </c>
      <c r="D28" s="114"/>
      <c r="E28" s="114"/>
      <c r="F28" s="114" t="s">
        <v>184</v>
      </c>
      <c r="G28" s="107" t="s">
        <v>4</v>
      </c>
      <c r="H28" s="107"/>
      <c r="I28" s="107"/>
      <c r="J28" s="100"/>
      <c r="K28" s="47"/>
    </row>
    <row r="29" spans="2:11">
      <c r="B29" s="5"/>
      <c r="C29" s="47" t="s">
        <v>49</v>
      </c>
      <c r="D29" s="113"/>
      <c r="E29" s="113"/>
      <c r="F29" s="113" t="s">
        <v>42</v>
      </c>
      <c r="G29" s="107" t="s">
        <v>22</v>
      </c>
      <c r="H29" s="107"/>
      <c r="I29" s="107"/>
      <c r="J29" s="100"/>
      <c r="K29" s="47"/>
    </row>
    <row r="30" spans="2:11">
      <c r="B30" s="5"/>
      <c r="C30" s="107"/>
      <c r="D30" s="107"/>
      <c r="E30" s="107"/>
      <c r="F30" s="107"/>
      <c r="G30" s="107"/>
      <c r="H30" s="107"/>
      <c r="I30" s="107"/>
      <c r="J30" s="100"/>
      <c r="K30" s="47"/>
    </row>
    <row r="31" spans="2:11">
      <c r="B31" s="5"/>
      <c r="C31" s="107"/>
      <c r="D31" s="107"/>
      <c r="E31" s="107"/>
      <c r="F31" s="107"/>
      <c r="G31" s="107"/>
      <c r="H31" s="107"/>
      <c r="I31" s="107"/>
      <c r="J31" s="100"/>
      <c r="K31" s="47"/>
    </row>
    <row r="32" spans="2:11">
      <c r="B32" s="5"/>
      <c r="C32" s="114" t="s">
        <v>47</v>
      </c>
      <c r="D32" s="47"/>
      <c r="E32" s="114"/>
      <c r="F32" s="114" t="s">
        <v>6</v>
      </c>
      <c r="G32" s="114" t="s">
        <v>41</v>
      </c>
      <c r="H32" s="107"/>
      <c r="I32" s="107"/>
      <c r="J32" s="100"/>
      <c r="K32" s="47"/>
    </row>
    <row r="33" spans="2:11">
      <c r="B33" s="5"/>
      <c r="C33" s="114" t="s">
        <v>140</v>
      </c>
      <c r="D33" s="47"/>
      <c r="E33" s="114"/>
      <c r="F33" s="114" t="s">
        <v>15</v>
      </c>
      <c r="G33" s="114" t="s">
        <v>46</v>
      </c>
      <c r="H33" s="107"/>
      <c r="I33" s="107"/>
      <c r="J33" s="100"/>
      <c r="K33" s="47"/>
    </row>
    <row r="34" spans="2:11" ht="9.75" customHeight="1" thickBot="1">
      <c r="B34" s="8"/>
      <c r="C34" s="115"/>
      <c r="D34" s="115"/>
      <c r="E34" s="115"/>
      <c r="F34" s="115"/>
      <c r="G34" s="115"/>
      <c r="H34" s="115"/>
      <c r="I34" s="115"/>
      <c r="J34" s="116"/>
      <c r="K34" s="47"/>
    </row>
    <row r="35" spans="2:11" ht="8.25" customHeight="1">
      <c r="C35" s="47"/>
      <c r="D35" s="47"/>
      <c r="E35" s="47"/>
      <c r="F35" s="47"/>
      <c r="G35" s="47"/>
      <c r="H35" s="47"/>
      <c r="I35" s="47"/>
      <c r="J35" s="47"/>
      <c r="K35" s="47"/>
    </row>
  </sheetData>
  <mergeCells count="8">
    <mergeCell ref="C4:I4"/>
    <mergeCell ref="C5:I5"/>
    <mergeCell ref="C10:I10"/>
    <mergeCell ref="E17:I17"/>
    <mergeCell ref="E15:I15"/>
    <mergeCell ref="E12:I12"/>
    <mergeCell ref="C7:I7"/>
    <mergeCell ref="C8:I8"/>
  </mergeCells>
  <pageMargins left="0.13" right="0.24" top="0.74803149606299213" bottom="0.74803149606299213" header="0.31496062992125984" footer="0.31496062992125984"/>
  <pageSetup paperSize="9" scale="9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B1:K30"/>
  <sheetViews>
    <sheetView workbookViewId="0">
      <selection activeCell="I5" sqref="I5"/>
    </sheetView>
  </sheetViews>
  <sheetFormatPr defaultRowHeight="18.75"/>
  <cols>
    <col min="1" max="1" width="2.140625" style="1" customWidth="1"/>
    <col min="2" max="2" width="1.85546875" style="1" customWidth="1"/>
    <col min="3" max="3" width="20.7109375" style="1" customWidth="1"/>
    <col min="4" max="4" width="2.28515625" style="1" customWidth="1"/>
    <col min="5" max="5" width="20" style="1" customWidth="1"/>
    <col min="6" max="6" width="42.140625" style="1" customWidth="1"/>
    <col min="7" max="7" width="19.85546875" style="1" customWidth="1"/>
    <col min="8" max="8" width="1.5703125" style="1" customWidth="1"/>
    <col min="9" max="9" width="25.140625" style="1" customWidth="1"/>
    <col min="10" max="10" width="1.85546875" style="1" customWidth="1"/>
    <col min="11" max="11" width="2.140625" style="1" customWidth="1"/>
    <col min="12" max="16384" width="9.140625" style="1"/>
  </cols>
  <sheetData>
    <row r="1" spans="2:11" ht="7.5" customHeight="1" thickBot="1"/>
    <row r="2" spans="2:11" ht="9" customHeight="1">
      <c r="B2" s="117"/>
      <c r="C2" s="118"/>
      <c r="D2" s="118"/>
      <c r="E2" s="118"/>
      <c r="F2" s="118"/>
      <c r="G2" s="118"/>
      <c r="H2" s="118"/>
      <c r="I2" s="118"/>
      <c r="J2" s="119"/>
      <c r="K2" s="41"/>
    </row>
    <row r="3" spans="2:11">
      <c r="B3" s="120"/>
      <c r="C3" s="91"/>
      <c r="D3" s="91"/>
      <c r="E3" s="91"/>
      <c r="F3" s="91"/>
      <c r="G3" s="91" t="s">
        <v>16</v>
      </c>
      <c r="H3" s="91" t="s">
        <v>8</v>
      </c>
      <c r="I3" s="121" t="s">
        <v>40</v>
      </c>
      <c r="J3" s="89"/>
      <c r="K3" s="41"/>
    </row>
    <row r="4" spans="2:11">
      <c r="B4" s="120"/>
      <c r="C4" s="91"/>
      <c r="D4" s="91"/>
      <c r="E4" s="91"/>
      <c r="F4" s="91"/>
      <c r="G4" s="91" t="s">
        <v>17</v>
      </c>
      <c r="H4" s="91" t="s">
        <v>8</v>
      </c>
      <c r="I4" s="91"/>
      <c r="J4" s="89"/>
      <c r="K4" s="41"/>
    </row>
    <row r="5" spans="2:11">
      <c r="B5" s="120"/>
      <c r="C5" s="91"/>
      <c r="D5" s="91"/>
      <c r="E5" s="91"/>
      <c r="F5" s="91"/>
      <c r="G5" s="91" t="s">
        <v>18</v>
      </c>
      <c r="H5" s="91" t="s">
        <v>8</v>
      </c>
      <c r="I5" s="238" t="s">
        <v>51</v>
      </c>
      <c r="J5" s="89"/>
      <c r="K5" s="41"/>
    </row>
    <row r="6" spans="2:11">
      <c r="B6" s="120"/>
      <c r="C6" s="91"/>
      <c r="D6" s="91"/>
      <c r="E6" s="91"/>
      <c r="F6" s="91"/>
      <c r="G6" s="91"/>
      <c r="H6" s="91"/>
      <c r="I6" s="91"/>
      <c r="J6" s="89"/>
      <c r="K6" s="41"/>
    </row>
    <row r="7" spans="2:11">
      <c r="B7" s="120"/>
      <c r="C7" s="186" t="s">
        <v>19</v>
      </c>
      <c r="D7" s="186"/>
      <c r="E7" s="186"/>
      <c r="F7" s="186"/>
      <c r="G7" s="186"/>
      <c r="H7" s="186"/>
      <c r="I7" s="186"/>
      <c r="J7" s="89"/>
      <c r="K7" s="41"/>
    </row>
    <row r="8" spans="2:11">
      <c r="B8" s="120"/>
      <c r="C8" s="91"/>
      <c r="D8" s="91"/>
      <c r="E8" s="91"/>
      <c r="F8" s="91"/>
      <c r="G8" s="91"/>
      <c r="H8" s="91"/>
      <c r="I8" s="91"/>
      <c r="J8" s="89"/>
      <c r="K8" s="41"/>
    </row>
    <row r="9" spans="2:11">
      <c r="B9" s="120"/>
      <c r="C9" s="95" t="s">
        <v>0</v>
      </c>
      <c r="D9" s="91" t="s">
        <v>8</v>
      </c>
      <c r="E9" s="91" t="s">
        <v>20</v>
      </c>
      <c r="F9" s="91"/>
      <c r="G9" s="91"/>
      <c r="H9" s="91"/>
      <c r="I9" s="91"/>
      <c r="J9" s="89"/>
      <c r="K9" s="41"/>
    </row>
    <row r="10" spans="2:11">
      <c r="B10" s="120"/>
      <c r="C10" s="95" t="s">
        <v>1</v>
      </c>
      <c r="D10" s="91" t="s">
        <v>8</v>
      </c>
      <c r="E10" s="90">
        <f>6000000</f>
        <v>6000000</v>
      </c>
      <c r="F10" s="90"/>
      <c r="G10" s="91"/>
      <c r="H10" s="91"/>
      <c r="I10" s="91"/>
      <c r="J10" s="89"/>
      <c r="K10" s="41"/>
    </row>
    <row r="11" spans="2:11">
      <c r="B11" s="120"/>
      <c r="C11" s="95" t="s">
        <v>2</v>
      </c>
      <c r="D11" s="91" t="s">
        <v>8</v>
      </c>
      <c r="E11" s="95" t="s">
        <v>48</v>
      </c>
      <c r="F11" s="95"/>
      <c r="G11" s="91"/>
      <c r="H11" s="91"/>
      <c r="I11" s="91"/>
      <c r="J11" s="89"/>
      <c r="K11" s="41"/>
    </row>
    <row r="12" spans="2:11" s="12" customFormat="1" ht="48.75" customHeight="1">
      <c r="B12" s="123"/>
      <c r="C12" s="124" t="s">
        <v>3</v>
      </c>
      <c r="D12" s="92" t="s">
        <v>8</v>
      </c>
      <c r="E12" s="194" t="s">
        <v>179</v>
      </c>
      <c r="F12" s="194"/>
      <c r="G12" s="194"/>
      <c r="H12" s="194"/>
      <c r="I12" s="194"/>
      <c r="J12" s="93"/>
      <c r="K12" s="94"/>
    </row>
    <row r="13" spans="2:11" ht="56.25" customHeight="1">
      <c r="B13" s="120"/>
      <c r="C13" s="195" t="s">
        <v>45</v>
      </c>
      <c r="D13" s="195"/>
      <c r="E13" s="195"/>
      <c r="F13" s="91"/>
      <c r="G13" s="91" t="s">
        <v>185</v>
      </c>
      <c r="H13" s="91"/>
      <c r="I13" s="91"/>
      <c r="J13" s="89"/>
      <c r="K13" s="41"/>
    </row>
    <row r="14" spans="2:11">
      <c r="B14" s="120"/>
      <c r="C14" s="96" t="s">
        <v>42</v>
      </c>
      <c r="D14" s="41"/>
      <c r="E14" s="91"/>
      <c r="F14" s="91"/>
      <c r="G14" s="91" t="s">
        <v>10</v>
      </c>
      <c r="H14" s="91"/>
      <c r="I14" s="91"/>
      <c r="J14" s="89"/>
      <c r="K14" s="41"/>
    </row>
    <row r="15" spans="2:11">
      <c r="B15" s="120"/>
      <c r="C15" s="41"/>
      <c r="D15" s="91"/>
      <c r="E15" s="91"/>
      <c r="F15" s="91"/>
      <c r="G15" s="91"/>
      <c r="H15" s="91"/>
      <c r="I15" s="91"/>
      <c r="J15" s="89"/>
      <c r="K15" s="41"/>
    </row>
    <row r="16" spans="2:11">
      <c r="B16" s="120"/>
      <c r="C16" s="41"/>
      <c r="D16" s="91"/>
      <c r="E16" s="91"/>
      <c r="F16" s="91"/>
      <c r="G16" s="125" t="s">
        <v>13</v>
      </c>
      <c r="H16" s="91"/>
      <c r="I16" s="91"/>
      <c r="J16" s="89"/>
      <c r="K16" s="41"/>
    </row>
    <row r="17" spans="2:11">
      <c r="B17" s="120"/>
      <c r="C17" s="41"/>
      <c r="D17" s="91"/>
      <c r="E17" s="91"/>
      <c r="F17" s="91"/>
      <c r="G17" s="91"/>
      <c r="H17" s="91"/>
      <c r="I17" s="91"/>
      <c r="J17" s="89"/>
      <c r="K17" s="41"/>
    </row>
    <row r="18" spans="2:11">
      <c r="B18" s="120"/>
      <c r="C18" s="91" t="s">
        <v>6</v>
      </c>
      <c r="D18" s="41"/>
      <c r="E18" s="91"/>
      <c r="F18" s="91"/>
      <c r="G18" s="126" t="s">
        <v>11</v>
      </c>
      <c r="H18" s="91"/>
      <c r="I18" s="91"/>
      <c r="J18" s="89"/>
      <c r="K18" s="41"/>
    </row>
    <row r="19" spans="2:11">
      <c r="B19" s="120"/>
      <c r="C19" s="91" t="s">
        <v>7</v>
      </c>
      <c r="D19" s="41"/>
      <c r="E19" s="91"/>
      <c r="F19" s="91"/>
      <c r="G19" s="91" t="s">
        <v>12</v>
      </c>
      <c r="H19" s="91"/>
      <c r="I19" s="91"/>
      <c r="J19" s="89"/>
      <c r="K19" s="41"/>
    </row>
    <row r="20" spans="2:11" ht="19.5" thickBot="1">
      <c r="B20" s="127"/>
      <c r="C20" s="98"/>
      <c r="D20" s="98"/>
      <c r="E20" s="98"/>
      <c r="F20" s="98"/>
      <c r="G20" s="98"/>
      <c r="H20" s="98"/>
      <c r="I20" s="98"/>
      <c r="J20" s="99"/>
      <c r="K20" s="41"/>
    </row>
    <row r="21" spans="2:11">
      <c r="B21" s="120"/>
      <c r="C21" s="91"/>
      <c r="D21" s="91"/>
      <c r="E21" s="91"/>
      <c r="F21" s="91"/>
      <c r="G21" s="91"/>
      <c r="H21" s="91"/>
      <c r="I21" s="91"/>
      <c r="J21" s="89"/>
      <c r="K21" s="41"/>
    </row>
    <row r="22" spans="2:11">
      <c r="B22" s="120"/>
      <c r="C22" s="97"/>
      <c r="D22" s="97" t="s">
        <v>21</v>
      </c>
      <c r="E22" s="97"/>
      <c r="F22" s="97"/>
      <c r="G22" s="91" t="s">
        <v>186</v>
      </c>
      <c r="H22" s="91"/>
      <c r="I22" s="91"/>
      <c r="J22" s="89"/>
      <c r="K22" s="41"/>
    </row>
    <row r="23" spans="2:11">
      <c r="B23" s="120"/>
      <c r="C23" s="96"/>
      <c r="D23" s="96" t="s">
        <v>4</v>
      </c>
      <c r="E23" s="96"/>
      <c r="F23" s="96"/>
      <c r="G23" s="91" t="s">
        <v>23</v>
      </c>
      <c r="H23" s="91"/>
      <c r="I23" s="91"/>
      <c r="J23" s="89"/>
      <c r="K23" s="41"/>
    </row>
    <row r="24" spans="2:11">
      <c r="B24" s="120"/>
      <c r="C24" s="91"/>
      <c r="D24" s="91" t="s">
        <v>22</v>
      </c>
      <c r="E24" s="91"/>
      <c r="F24" s="91"/>
      <c r="G24" s="91"/>
      <c r="H24" s="91"/>
      <c r="I24" s="91"/>
      <c r="J24" s="89"/>
      <c r="K24" s="41"/>
    </row>
    <row r="25" spans="2:11">
      <c r="B25" s="120"/>
      <c r="C25" s="91"/>
      <c r="D25" s="91"/>
      <c r="E25" s="91"/>
      <c r="F25" s="91"/>
      <c r="G25" s="91"/>
      <c r="H25" s="91"/>
      <c r="I25" s="91"/>
      <c r="J25" s="89"/>
      <c r="K25" s="41"/>
    </row>
    <row r="26" spans="2:11">
      <c r="B26" s="120"/>
      <c r="C26" s="91"/>
      <c r="D26" s="91"/>
      <c r="E26" s="91"/>
      <c r="F26" s="91"/>
      <c r="G26" s="91"/>
      <c r="H26" s="91"/>
      <c r="I26" s="91"/>
      <c r="J26" s="89"/>
      <c r="K26" s="41"/>
    </row>
    <row r="27" spans="2:11">
      <c r="B27" s="120"/>
      <c r="C27" s="97"/>
      <c r="D27" s="97" t="s">
        <v>41</v>
      </c>
      <c r="E27" s="97"/>
      <c r="F27" s="97"/>
      <c r="G27" s="97" t="s">
        <v>47</v>
      </c>
      <c r="H27" s="91"/>
      <c r="I27" s="91"/>
      <c r="J27" s="89"/>
      <c r="K27" s="41"/>
    </row>
    <row r="28" spans="2:11">
      <c r="B28" s="120"/>
      <c r="C28" s="97"/>
      <c r="D28" s="97" t="s">
        <v>46</v>
      </c>
      <c r="E28" s="97"/>
      <c r="F28" s="97"/>
      <c r="G28" s="97" t="s">
        <v>140</v>
      </c>
      <c r="H28" s="91"/>
      <c r="I28" s="91"/>
      <c r="J28" s="89"/>
      <c r="K28" s="41"/>
    </row>
    <row r="29" spans="2:11" ht="9.75" customHeight="1" thickBot="1">
      <c r="B29" s="127"/>
      <c r="C29" s="98"/>
      <c r="D29" s="98"/>
      <c r="E29" s="98"/>
      <c r="F29" s="98"/>
      <c r="G29" s="98"/>
      <c r="H29" s="98"/>
      <c r="I29" s="98"/>
      <c r="J29" s="99"/>
      <c r="K29" s="41"/>
    </row>
    <row r="30" spans="2:11" ht="8.25" customHeight="1"/>
  </sheetData>
  <mergeCells count="3">
    <mergeCell ref="C7:I7"/>
    <mergeCell ref="E12:I12"/>
    <mergeCell ref="C13:E13"/>
  </mergeCells>
  <pageMargins left="0.70866141732283472" right="0.70866141732283472" top="0.41" bottom="0.74803149606299213" header="0.31496062992125984" footer="0.31496062992125984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K32"/>
  <sheetViews>
    <sheetView workbookViewId="0">
      <selection activeCell="C8" sqref="C8:I8"/>
    </sheetView>
  </sheetViews>
  <sheetFormatPr defaultRowHeight="18.75"/>
  <cols>
    <col min="1" max="1" width="2.140625" style="1" customWidth="1"/>
    <col min="2" max="2" width="1.85546875" style="1" customWidth="1"/>
    <col min="3" max="3" width="20.7109375" style="1" customWidth="1"/>
    <col min="4" max="4" width="2.28515625" style="1" customWidth="1"/>
    <col min="5" max="5" width="20" style="1" customWidth="1"/>
    <col min="6" max="6" width="49.85546875" style="1" customWidth="1"/>
    <col min="7" max="7" width="19.85546875" style="1" customWidth="1"/>
    <col min="8" max="8" width="1.5703125" style="1" customWidth="1"/>
    <col min="9" max="9" width="20.7109375" style="1" customWidth="1"/>
    <col min="10" max="10" width="1.85546875" style="1" customWidth="1"/>
    <col min="11" max="11" width="2.140625" style="1" customWidth="1"/>
    <col min="12" max="16384" width="9.140625" style="1"/>
  </cols>
  <sheetData>
    <row r="2" spans="2:11" ht="7.5" customHeight="1" thickBot="1"/>
    <row r="3" spans="2:11" ht="9" customHeight="1">
      <c r="B3" s="117"/>
      <c r="C3" s="118"/>
      <c r="D3" s="118"/>
      <c r="E3" s="118"/>
      <c r="F3" s="118"/>
      <c r="G3" s="118"/>
      <c r="H3" s="118"/>
      <c r="I3" s="118"/>
      <c r="J3" s="119"/>
      <c r="K3" s="41"/>
    </row>
    <row r="4" spans="2:11">
      <c r="B4" s="120"/>
      <c r="C4" s="91"/>
      <c r="D4" s="91"/>
      <c r="E4" s="91"/>
      <c r="F4" s="91"/>
      <c r="G4" s="91" t="s">
        <v>16</v>
      </c>
      <c r="H4" s="91" t="s">
        <v>8</v>
      </c>
      <c r="I4" s="121" t="s">
        <v>40</v>
      </c>
      <c r="J4" s="89"/>
      <c r="K4" s="41"/>
    </row>
    <row r="5" spans="2:11">
      <c r="B5" s="120"/>
      <c r="C5" s="91"/>
      <c r="D5" s="91"/>
      <c r="E5" s="91"/>
      <c r="F5" s="91"/>
      <c r="G5" s="91" t="s">
        <v>17</v>
      </c>
      <c r="H5" s="91" t="s">
        <v>8</v>
      </c>
      <c r="I5" s="91"/>
      <c r="J5" s="89"/>
      <c r="K5" s="41"/>
    </row>
    <row r="6" spans="2:11">
      <c r="B6" s="120"/>
      <c r="C6" s="91"/>
      <c r="D6" s="91"/>
      <c r="E6" s="91"/>
      <c r="F6" s="91"/>
      <c r="G6" s="91" t="s">
        <v>18</v>
      </c>
      <c r="H6" s="91" t="s">
        <v>8</v>
      </c>
      <c r="I6" s="122" t="s">
        <v>51</v>
      </c>
      <c r="J6" s="89"/>
      <c r="K6" s="41"/>
    </row>
    <row r="7" spans="2:11" ht="6" customHeight="1">
      <c r="B7" s="120"/>
      <c r="C7" s="91"/>
      <c r="D7" s="91"/>
      <c r="E7" s="91"/>
      <c r="F7" s="91"/>
      <c r="G7" s="91"/>
      <c r="H7" s="91"/>
      <c r="I7" s="91"/>
      <c r="J7" s="89"/>
      <c r="K7" s="41"/>
    </row>
    <row r="8" spans="2:11">
      <c r="B8" s="120"/>
      <c r="C8" s="186" t="s">
        <v>19</v>
      </c>
      <c r="D8" s="186"/>
      <c r="E8" s="186"/>
      <c r="F8" s="186"/>
      <c r="G8" s="186"/>
      <c r="H8" s="186"/>
      <c r="I8" s="186"/>
      <c r="J8" s="89"/>
      <c r="K8" s="41"/>
    </row>
    <row r="9" spans="2:11" ht="6.75" customHeight="1">
      <c r="B9" s="120"/>
      <c r="C9" s="91"/>
      <c r="D9" s="91"/>
      <c r="E9" s="91"/>
      <c r="F9" s="91"/>
      <c r="G9" s="91"/>
      <c r="H9" s="91"/>
      <c r="I9" s="91"/>
      <c r="J9" s="89"/>
      <c r="K9" s="41"/>
    </row>
    <row r="10" spans="2:11">
      <c r="B10" s="120"/>
      <c r="C10" s="95" t="s">
        <v>0</v>
      </c>
      <c r="D10" s="91" t="s">
        <v>8</v>
      </c>
      <c r="E10" s="91" t="s">
        <v>9</v>
      </c>
      <c r="F10" s="91"/>
      <c r="G10" s="91"/>
      <c r="H10" s="91"/>
      <c r="I10" s="91"/>
      <c r="J10" s="89"/>
      <c r="K10" s="41"/>
    </row>
    <row r="11" spans="2:11">
      <c r="B11" s="120"/>
      <c r="C11" s="95" t="s">
        <v>1</v>
      </c>
      <c r="D11" s="91" t="s">
        <v>8</v>
      </c>
      <c r="E11" s="90">
        <f>52000000</f>
        <v>52000000</v>
      </c>
      <c r="F11" s="90"/>
      <c r="G11" s="91"/>
      <c r="H11" s="91"/>
      <c r="I11" s="91"/>
      <c r="J11" s="89"/>
      <c r="K11" s="41"/>
    </row>
    <row r="12" spans="2:11">
      <c r="B12" s="120"/>
      <c r="C12" s="95" t="s">
        <v>2</v>
      </c>
      <c r="D12" s="91" t="s">
        <v>8</v>
      </c>
      <c r="E12" s="95" t="s">
        <v>43</v>
      </c>
      <c r="F12" s="95"/>
      <c r="G12" s="91"/>
      <c r="H12" s="91"/>
      <c r="I12" s="91"/>
      <c r="J12" s="89"/>
      <c r="K12" s="41"/>
    </row>
    <row r="13" spans="2:11" s="12" customFormat="1" ht="39.75" customHeight="1">
      <c r="B13" s="123"/>
      <c r="C13" s="124" t="s">
        <v>3</v>
      </c>
      <c r="D13" s="92" t="s">
        <v>8</v>
      </c>
      <c r="E13" s="194" t="s">
        <v>179</v>
      </c>
      <c r="F13" s="194"/>
      <c r="G13" s="194"/>
      <c r="H13" s="194"/>
      <c r="I13" s="194"/>
      <c r="J13" s="93"/>
      <c r="K13" s="94"/>
    </row>
    <row r="14" spans="2:11">
      <c r="B14" s="120"/>
      <c r="C14" s="91"/>
      <c r="D14" s="91"/>
      <c r="E14" s="91"/>
      <c r="F14" s="91"/>
      <c r="G14" s="91"/>
      <c r="H14" s="91"/>
      <c r="I14" s="91"/>
      <c r="J14" s="89"/>
      <c r="K14" s="41"/>
    </row>
    <row r="15" spans="2:11">
      <c r="B15" s="120"/>
      <c r="C15" s="41"/>
      <c r="D15" s="91" t="s">
        <v>187</v>
      </c>
      <c r="E15" s="91"/>
      <c r="F15" s="91"/>
      <c r="G15" s="91"/>
      <c r="H15" s="91"/>
      <c r="I15" s="91"/>
      <c r="J15" s="89"/>
      <c r="K15" s="41"/>
    </row>
    <row r="16" spans="2:11">
      <c r="B16" s="120"/>
      <c r="C16" s="41"/>
      <c r="D16" s="91" t="s">
        <v>4</v>
      </c>
      <c r="E16" s="91"/>
      <c r="F16" s="91"/>
      <c r="G16" s="91"/>
      <c r="H16" s="91"/>
      <c r="I16" s="91"/>
      <c r="J16" s="89"/>
      <c r="K16" s="41"/>
    </row>
    <row r="17" spans="2:11">
      <c r="B17" s="120"/>
      <c r="C17" s="41"/>
      <c r="D17" s="91" t="s">
        <v>5</v>
      </c>
      <c r="E17" s="91"/>
      <c r="F17" s="91"/>
      <c r="G17" s="91" t="s">
        <v>10</v>
      </c>
      <c r="H17" s="91"/>
      <c r="I17" s="91"/>
      <c r="J17" s="89"/>
      <c r="K17" s="41"/>
    </row>
    <row r="18" spans="2:11" ht="10.5" customHeight="1">
      <c r="B18" s="120"/>
      <c r="C18" s="41"/>
      <c r="D18" s="91"/>
      <c r="E18" s="91"/>
      <c r="F18" s="91"/>
      <c r="G18" s="91"/>
      <c r="H18" s="91"/>
      <c r="I18" s="91"/>
      <c r="J18" s="89"/>
      <c r="K18" s="41"/>
    </row>
    <row r="19" spans="2:11" ht="14.25" customHeight="1">
      <c r="B19" s="120"/>
      <c r="C19" s="41"/>
      <c r="D19" s="91"/>
      <c r="E19" s="91"/>
      <c r="F19" s="91"/>
      <c r="G19" s="125" t="s">
        <v>13</v>
      </c>
      <c r="H19" s="91"/>
      <c r="I19" s="91"/>
      <c r="J19" s="89"/>
      <c r="K19" s="41"/>
    </row>
    <row r="20" spans="2:11" ht="9" customHeight="1">
      <c r="B20" s="120"/>
      <c r="C20" s="41"/>
      <c r="D20" s="91"/>
      <c r="E20" s="91"/>
      <c r="F20" s="91"/>
      <c r="G20" s="91"/>
      <c r="H20" s="91"/>
      <c r="I20" s="91"/>
      <c r="J20" s="89"/>
      <c r="K20" s="41"/>
    </row>
    <row r="21" spans="2:11">
      <c r="B21" s="120"/>
      <c r="C21" s="41"/>
      <c r="D21" s="97" t="s">
        <v>41</v>
      </c>
      <c r="E21" s="91"/>
      <c r="F21" s="91"/>
      <c r="G21" s="126" t="s">
        <v>11</v>
      </c>
      <c r="H21" s="91"/>
      <c r="I21" s="91"/>
      <c r="J21" s="89"/>
      <c r="K21" s="41"/>
    </row>
    <row r="22" spans="2:11">
      <c r="B22" s="120"/>
      <c r="C22" s="41"/>
      <c r="D22" s="97" t="s">
        <v>46</v>
      </c>
      <c r="E22" s="91"/>
      <c r="F22" s="91"/>
      <c r="G22" s="91" t="s">
        <v>12</v>
      </c>
      <c r="H22" s="91"/>
      <c r="I22" s="91"/>
      <c r="J22" s="89"/>
      <c r="K22" s="41"/>
    </row>
    <row r="23" spans="2:11" ht="9" customHeight="1" thickBot="1">
      <c r="B23" s="127"/>
      <c r="C23" s="98"/>
      <c r="D23" s="98"/>
      <c r="E23" s="98"/>
      <c r="F23" s="98"/>
      <c r="G23" s="98"/>
      <c r="H23" s="98"/>
      <c r="I23" s="98"/>
      <c r="J23" s="99"/>
      <c r="K23" s="41"/>
    </row>
    <row r="24" spans="2:11" ht="9" customHeight="1">
      <c r="B24" s="120"/>
      <c r="C24" s="91"/>
      <c r="D24" s="91"/>
      <c r="E24" s="91"/>
      <c r="F24" s="91"/>
      <c r="G24" s="91"/>
      <c r="H24" s="91"/>
      <c r="I24" s="91"/>
      <c r="J24" s="89"/>
      <c r="K24" s="41"/>
    </row>
    <row r="25" spans="2:11" ht="35.25" customHeight="1">
      <c r="B25" s="120"/>
      <c r="C25" s="97"/>
      <c r="D25" s="196" t="s">
        <v>14</v>
      </c>
      <c r="E25" s="196"/>
      <c r="F25" s="196"/>
      <c r="G25" s="91"/>
      <c r="H25" s="91"/>
      <c r="I25" s="91"/>
      <c r="J25" s="89"/>
      <c r="K25" s="41"/>
    </row>
    <row r="26" spans="2:11">
      <c r="B26" s="120"/>
      <c r="C26" s="96"/>
      <c r="D26" s="96" t="s">
        <v>44</v>
      </c>
      <c r="E26" s="96"/>
      <c r="F26" s="96"/>
      <c r="G26" s="91"/>
      <c r="H26" s="91"/>
      <c r="I26" s="91"/>
      <c r="J26" s="89"/>
      <c r="K26" s="41"/>
    </row>
    <row r="27" spans="2:11">
      <c r="B27" s="120"/>
      <c r="C27" s="91"/>
      <c r="D27" s="91"/>
      <c r="E27" s="91"/>
      <c r="F27" s="91"/>
      <c r="G27" s="91"/>
      <c r="H27" s="91"/>
      <c r="I27" s="91"/>
      <c r="J27" s="89"/>
      <c r="K27" s="41"/>
    </row>
    <row r="28" spans="2:11">
      <c r="B28" s="120"/>
      <c r="C28" s="97"/>
      <c r="D28" s="97" t="s">
        <v>6</v>
      </c>
      <c r="E28" s="97"/>
      <c r="F28" s="97"/>
      <c r="G28" s="91"/>
      <c r="H28" s="91"/>
      <c r="I28" s="91"/>
      <c r="J28" s="89"/>
      <c r="K28" s="41"/>
    </row>
    <row r="29" spans="2:11" ht="16.5" customHeight="1">
      <c r="B29" s="120"/>
      <c r="C29" s="97"/>
      <c r="D29" s="97" t="s">
        <v>15</v>
      </c>
      <c r="E29" s="97"/>
      <c r="F29" s="97"/>
      <c r="G29" s="91"/>
      <c r="H29" s="91"/>
      <c r="I29" s="91"/>
      <c r="J29" s="89"/>
      <c r="K29" s="41"/>
    </row>
    <row r="30" spans="2:11" ht="9.75" customHeight="1" thickBot="1">
      <c r="B30" s="127"/>
      <c r="C30" s="98"/>
      <c r="D30" s="98"/>
      <c r="E30" s="98"/>
      <c r="F30" s="98"/>
      <c r="G30" s="98"/>
      <c r="H30" s="98"/>
      <c r="I30" s="98"/>
      <c r="J30" s="99"/>
      <c r="K30" s="41"/>
    </row>
    <row r="31" spans="2:11" ht="8.25" customHeight="1"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2:11">
      <c r="B32" s="41"/>
      <c r="C32" s="41"/>
      <c r="D32" s="41"/>
      <c r="E32" s="41"/>
      <c r="F32" s="41"/>
      <c r="G32" s="41"/>
      <c r="H32" s="41"/>
      <c r="I32" s="41"/>
      <c r="J32" s="41"/>
      <c r="K32" s="41"/>
    </row>
  </sheetData>
  <mergeCells count="3">
    <mergeCell ref="C8:I8"/>
    <mergeCell ref="E13:I13"/>
    <mergeCell ref="D25:F25"/>
  </mergeCells>
  <pageMargins left="0.35433070866141736" right="0.27559055118110237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B2:J35"/>
  <sheetViews>
    <sheetView view="pageBreakPreview" zoomScaleSheetLayoutView="100" workbookViewId="0">
      <selection activeCell="S20" sqref="S20"/>
    </sheetView>
  </sheetViews>
  <sheetFormatPr defaultRowHeight="15"/>
  <cols>
    <col min="2" max="2" width="5.85546875" style="36" customWidth="1"/>
    <col min="3" max="3" width="13.140625" style="36" customWidth="1"/>
    <col min="4" max="4" width="1.7109375" customWidth="1"/>
    <col min="5" max="5" width="15.5703125" customWidth="1"/>
    <col min="6" max="6" width="28.5703125" customWidth="1"/>
    <col min="7" max="7" width="6.140625" style="36" customWidth="1"/>
    <col min="8" max="8" width="13.5703125" style="37" customWidth="1"/>
    <col min="9" max="10" width="11" customWidth="1"/>
  </cols>
  <sheetData>
    <row r="2" spans="2:10" ht="18.75">
      <c r="B2" s="209" t="s">
        <v>121</v>
      </c>
      <c r="C2" s="209"/>
      <c r="D2" s="209"/>
      <c r="E2" s="209"/>
      <c r="F2" s="209"/>
      <c r="G2" s="209"/>
      <c r="H2" s="209"/>
      <c r="I2" s="209"/>
      <c r="J2" s="209"/>
    </row>
    <row r="3" spans="2:10" ht="15.75">
      <c r="B3" s="210" t="s">
        <v>138</v>
      </c>
      <c r="C3" s="210"/>
      <c r="D3" s="210"/>
      <c r="E3" s="210"/>
      <c r="F3" s="210"/>
      <c r="G3" s="210"/>
      <c r="H3" s="210"/>
      <c r="I3" s="210"/>
      <c r="J3" s="210"/>
    </row>
    <row r="4" spans="2:10" ht="15.75">
      <c r="B4" s="210" t="s">
        <v>139</v>
      </c>
      <c r="C4" s="210"/>
      <c r="D4" s="210"/>
      <c r="E4" s="210"/>
      <c r="F4" s="210"/>
      <c r="G4" s="210"/>
      <c r="H4" s="210"/>
      <c r="I4" s="210"/>
      <c r="J4" s="210"/>
    </row>
    <row r="5" spans="2:10" ht="18.75">
      <c r="B5" s="38"/>
      <c r="C5" s="38"/>
      <c r="D5" s="38"/>
      <c r="E5" s="38"/>
      <c r="F5" s="38"/>
      <c r="G5" s="38"/>
      <c r="H5" s="38"/>
    </row>
    <row r="6" spans="2:10" s="41" customFormat="1">
      <c r="B6" s="39" t="s">
        <v>122</v>
      </c>
      <c r="C6" s="40"/>
      <c r="D6" s="36" t="s">
        <v>8</v>
      </c>
      <c r="E6" s="39">
        <v>189772</v>
      </c>
      <c r="F6" s="40"/>
      <c r="G6" s="40"/>
      <c r="H6" s="40"/>
    </row>
    <row r="7" spans="2:10" s="41" customFormat="1">
      <c r="B7" s="42" t="s">
        <v>123</v>
      </c>
      <c r="C7" s="40"/>
      <c r="D7" s="36" t="s">
        <v>8</v>
      </c>
      <c r="E7" s="43" t="s">
        <v>124</v>
      </c>
      <c r="F7" s="40"/>
      <c r="G7" s="40"/>
      <c r="H7" s="40"/>
    </row>
    <row r="8" spans="2:10" s="41" customFormat="1">
      <c r="B8" s="42" t="s">
        <v>125</v>
      </c>
      <c r="C8" s="40"/>
      <c r="D8" s="36" t="s">
        <v>8</v>
      </c>
      <c r="E8" s="43" t="s">
        <v>178</v>
      </c>
      <c r="F8" s="40"/>
      <c r="G8" s="40"/>
      <c r="H8" s="40"/>
    </row>
    <row r="9" spans="2:10" s="47" customFormat="1" ht="30.75" customHeight="1">
      <c r="B9" s="225" t="s">
        <v>170</v>
      </c>
      <c r="C9" s="225"/>
      <c r="D9" s="84" t="s">
        <v>8</v>
      </c>
      <c r="E9" s="185"/>
      <c r="F9" s="185"/>
      <c r="G9" s="185"/>
      <c r="H9" s="185"/>
      <c r="I9" s="185"/>
      <c r="J9" s="185"/>
    </row>
    <row r="10" spans="2:10" s="47" customFormat="1" ht="15.75">
      <c r="B10" s="44"/>
      <c r="C10" s="44"/>
      <c r="E10" s="46"/>
      <c r="F10" s="46"/>
      <c r="G10" s="46"/>
      <c r="H10" s="46"/>
    </row>
    <row r="11" spans="2:10" s="41" customFormat="1" ht="47.25" customHeight="1">
      <c r="B11" s="211" t="s">
        <v>171</v>
      </c>
      <c r="C11" s="212"/>
      <c r="D11" s="212"/>
      <c r="E11" s="212"/>
      <c r="F11" s="212"/>
      <c r="G11" s="212"/>
      <c r="H11" s="212"/>
      <c r="I11" s="212"/>
      <c r="J11" s="212"/>
    </row>
    <row r="12" spans="2:10" s="41" customFormat="1" ht="6" customHeight="1">
      <c r="B12" s="85"/>
      <c r="C12" s="86"/>
      <c r="D12" s="86"/>
      <c r="E12" s="86"/>
      <c r="F12" s="86"/>
      <c r="G12" s="86"/>
      <c r="H12" s="86"/>
      <c r="I12" s="86"/>
      <c r="J12" s="86"/>
    </row>
    <row r="13" spans="2:10" s="41" customFormat="1" ht="18" customHeight="1">
      <c r="B13" s="85" t="s">
        <v>172</v>
      </c>
      <c r="C13" s="86"/>
      <c r="D13" s="84" t="s">
        <v>8</v>
      </c>
      <c r="E13" s="226" t="s">
        <v>173</v>
      </c>
      <c r="F13" s="211"/>
      <c r="G13" s="86"/>
      <c r="H13" s="86"/>
      <c r="I13" s="86"/>
      <c r="J13" s="86"/>
    </row>
    <row r="14" spans="2:10" s="47" customFormat="1" ht="8.25" customHeight="1" thickBot="1">
      <c r="B14" s="48"/>
      <c r="C14" s="48"/>
      <c r="D14" s="49"/>
      <c r="E14" s="49"/>
      <c r="F14" s="49"/>
      <c r="G14" s="50"/>
      <c r="H14" s="51"/>
      <c r="I14" s="49"/>
      <c r="J14" s="49"/>
    </row>
    <row r="15" spans="2:10" s="47" customFormat="1" ht="16.5" thickTop="1">
      <c r="B15" s="213" t="s">
        <v>38</v>
      </c>
      <c r="C15" s="215" t="s">
        <v>126</v>
      </c>
      <c r="D15" s="216"/>
      <c r="E15" s="213" t="s">
        <v>127</v>
      </c>
      <c r="F15" s="219" t="s">
        <v>128</v>
      </c>
      <c r="G15" s="221" t="s">
        <v>129</v>
      </c>
      <c r="H15" s="223" t="s">
        <v>63</v>
      </c>
      <c r="I15" s="197" t="s">
        <v>130</v>
      </c>
      <c r="J15" s="198"/>
    </row>
    <row r="16" spans="2:10" s="53" customFormat="1" ht="21" customHeight="1" thickBot="1">
      <c r="B16" s="214"/>
      <c r="C16" s="217"/>
      <c r="D16" s="218"/>
      <c r="E16" s="214"/>
      <c r="F16" s="220"/>
      <c r="G16" s="222"/>
      <c r="H16" s="224"/>
      <c r="I16" s="52" t="s">
        <v>131</v>
      </c>
      <c r="J16" s="52" t="s">
        <v>132</v>
      </c>
    </row>
    <row r="17" spans="2:10" s="47" customFormat="1" ht="16.5" customHeight="1" thickTop="1">
      <c r="B17" s="54">
        <v>1</v>
      </c>
      <c r="C17" s="199">
        <v>41787</v>
      </c>
      <c r="D17" s="200"/>
      <c r="E17" s="47" t="s">
        <v>133</v>
      </c>
      <c r="F17" s="55" t="s">
        <v>174</v>
      </c>
      <c r="G17" s="54">
        <v>1</v>
      </c>
      <c r="H17" s="56">
        <v>2000000</v>
      </c>
      <c r="I17" s="87">
        <f>H17/11</f>
        <v>181818.18181818182</v>
      </c>
      <c r="J17" s="88">
        <f>(H17-I17)*1.5%</f>
        <v>27272.727272727272</v>
      </c>
    </row>
    <row r="18" spans="2:10" s="47" customFormat="1" ht="15.75" customHeight="1">
      <c r="B18" s="57">
        <v>2</v>
      </c>
      <c r="C18" s="201">
        <v>41787</v>
      </c>
      <c r="D18" s="202"/>
      <c r="E18" s="60" t="s">
        <v>175</v>
      </c>
      <c r="F18" s="58" t="s">
        <v>176</v>
      </c>
      <c r="G18" s="57">
        <v>2</v>
      </c>
      <c r="H18" s="59">
        <v>195000</v>
      </c>
      <c r="I18" s="60"/>
      <c r="J18" s="60"/>
    </row>
    <row r="19" spans="2:10" s="47" customFormat="1" ht="15.75" customHeight="1">
      <c r="B19" s="57">
        <v>3</v>
      </c>
      <c r="C19" s="203"/>
      <c r="D19" s="204"/>
      <c r="E19" s="61"/>
      <c r="F19" s="58"/>
      <c r="G19" s="57"/>
      <c r="H19" s="62"/>
      <c r="I19" s="60"/>
      <c r="J19" s="60"/>
    </row>
    <row r="20" spans="2:10" s="47" customFormat="1" ht="15.75" customHeight="1">
      <c r="B20" s="57">
        <v>4</v>
      </c>
      <c r="C20" s="63"/>
      <c r="D20" s="64"/>
      <c r="E20" s="61"/>
      <c r="F20" s="58"/>
      <c r="G20" s="57"/>
      <c r="H20" s="62"/>
      <c r="I20" s="60"/>
      <c r="J20" s="60"/>
    </row>
    <row r="21" spans="2:10" s="47" customFormat="1" ht="15.75" customHeight="1">
      <c r="B21" s="57">
        <v>5</v>
      </c>
      <c r="C21" s="65"/>
      <c r="D21" s="66"/>
      <c r="E21" s="61"/>
      <c r="F21" s="58"/>
      <c r="G21" s="57"/>
      <c r="H21" s="62"/>
      <c r="I21" s="60"/>
      <c r="J21" s="60"/>
    </row>
    <row r="22" spans="2:10" s="47" customFormat="1" ht="15.75" customHeight="1">
      <c r="B22" s="57">
        <v>6</v>
      </c>
      <c r="C22" s="63"/>
      <c r="D22" s="64"/>
      <c r="E22" s="61"/>
      <c r="F22" s="58"/>
      <c r="G22" s="57"/>
      <c r="H22" s="62"/>
      <c r="I22" s="60"/>
      <c r="J22" s="60"/>
    </row>
    <row r="23" spans="2:10" s="47" customFormat="1" ht="15.75" customHeight="1">
      <c r="B23" s="57">
        <v>7</v>
      </c>
      <c r="C23" s="63"/>
      <c r="D23" s="64"/>
      <c r="E23" s="61"/>
      <c r="F23" s="58"/>
      <c r="G23" s="57"/>
      <c r="H23" s="62"/>
      <c r="I23" s="60"/>
      <c r="J23" s="60"/>
    </row>
    <row r="24" spans="2:10" s="47" customFormat="1" ht="15.75" customHeight="1">
      <c r="B24" s="57">
        <v>8</v>
      </c>
      <c r="C24" s="67"/>
      <c r="D24" s="68"/>
      <c r="E24" s="61"/>
      <c r="F24" s="58"/>
      <c r="G24" s="57"/>
      <c r="H24" s="62"/>
      <c r="I24" s="60"/>
      <c r="J24" s="60"/>
    </row>
    <row r="25" spans="2:10" s="47" customFormat="1" ht="16.5" thickBot="1">
      <c r="B25" s="69">
        <v>9</v>
      </c>
      <c r="C25" s="205" t="s">
        <v>134</v>
      </c>
      <c r="D25" s="206"/>
      <c r="E25" s="70"/>
      <c r="F25" s="71"/>
      <c r="G25" s="69" t="s">
        <v>134</v>
      </c>
      <c r="H25" s="72"/>
      <c r="I25" s="73"/>
      <c r="J25" s="73"/>
    </row>
    <row r="26" spans="2:10" s="47" customFormat="1" ht="17.25" thickTop="1" thickBot="1">
      <c r="B26" s="69"/>
      <c r="C26" s="207"/>
      <c r="D26" s="208"/>
      <c r="E26" s="74" t="s">
        <v>135</v>
      </c>
      <c r="F26" s="75"/>
      <c r="G26" s="69"/>
      <c r="H26" s="72">
        <f>SUM(H17:H25)</f>
        <v>2195000</v>
      </c>
      <c r="I26" s="76"/>
      <c r="J26" s="76"/>
    </row>
    <row r="27" spans="2:10" s="47" customFormat="1" ht="7.5" customHeight="1" thickTop="1">
      <c r="B27" s="45"/>
      <c r="C27" s="45"/>
      <c r="G27" s="45"/>
      <c r="H27" s="77"/>
    </row>
    <row r="28" spans="2:10" s="47" customFormat="1" ht="34.5" customHeight="1">
      <c r="B28" s="185" t="s">
        <v>177</v>
      </c>
      <c r="C28" s="185"/>
      <c r="D28" s="185"/>
      <c r="E28" s="185"/>
      <c r="F28" s="185"/>
      <c r="G28" s="185"/>
      <c r="H28" s="185"/>
      <c r="I28" s="185"/>
      <c r="J28" s="185"/>
    </row>
    <row r="29" spans="2:10" s="47" customFormat="1" ht="21" customHeight="1">
      <c r="B29" s="78"/>
      <c r="C29" s="78"/>
      <c r="D29" s="78"/>
      <c r="E29" s="78"/>
      <c r="F29" s="78"/>
      <c r="G29" s="78"/>
      <c r="H29" s="78"/>
      <c r="I29" s="78"/>
      <c r="J29" s="78"/>
    </row>
    <row r="30" spans="2:10" s="47" customFormat="1" ht="15.75">
      <c r="B30" s="45"/>
      <c r="G30" s="44" t="s">
        <v>141</v>
      </c>
      <c r="H30" s="77"/>
    </row>
    <row r="31" spans="2:10" s="47" customFormat="1" ht="15.75">
      <c r="B31" s="45"/>
      <c r="G31" s="44" t="s">
        <v>142</v>
      </c>
      <c r="H31" s="77"/>
    </row>
    <row r="32" spans="2:10" s="47" customFormat="1" ht="15.75">
      <c r="B32" s="45"/>
      <c r="G32" s="44"/>
      <c r="H32" s="77"/>
    </row>
    <row r="33" spans="2:8" s="47" customFormat="1" ht="15.75">
      <c r="B33" s="45"/>
      <c r="G33" s="44"/>
      <c r="H33" s="77"/>
    </row>
    <row r="34" spans="2:8" s="47" customFormat="1" ht="15.75">
      <c r="B34" s="45"/>
      <c r="G34" s="44" t="s">
        <v>136</v>
      </c>
      <c r="H34" s="77"/>
    </row>
    <row r="35" spans="2:8" s="47" customFormat="1" ht="15.75">
      <c r="B35" s="45"/>
      <c r="G35" s="44" t="s">
        <v>137</v>
      </c>
      <c r="H35" s="77"/>
    </row>
  </sheetData>
  <mergeCells count="20">
    <mergeCell ref="B2:J2"/>
    <mergeCell ref="B3:J3"/>
    <mergeCell ref="B4:J4"/>
    <mergeCell ref="B11:J11"/>
    <mergeCell ref="B15:B16"/>
    <mergeCell ref="C15:D16"/>
    <mergeCell ref="E15:E16"/>
    <mergeCell ref="F15:F16"/>
    <mergeCell ref="G15:G16"/>
    <mergeCell ref="H15:H16"/>
    <mergeCell ref="B9:C9"/>
    <mergeCell ref="E9:J9"/>
    <mergeCell ref="E13:F13"/>
    <mergeCell ref="B28:J28"/>
    <mergeCell ref="I15:J15"/>
    <mergeCell ref="C17:D17"/>
    <mergeCell ref="C18:D18"/>
    <mergeCell ref="C19:D19"/>
    <mergeCell ref="C25:D25"/>
    <mergeCell ref="C26:D26"/>
  </mergeCells>
  <pageMargins left="0.51" right="0.31496062992125984" top="0.74803149606299213" bottom="0.74803149606299213" header="0.31496062992125984" footer="0.31496062992125984"/>
  <pageSetup paperSize="5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7"/>
  <sheetViews>
    <sheetView topLeftCell="A28" workbookViewId="0">
      <selection activeCell="A41" sqref="A41:F45"/>
    </sheetView>
  </sheetViews>
  <sheetFormatPr defaultRowHeight="15"/>
  <cols>
    <col min="1" max="1" width="6.5703125" style="14" customWidth="1"/>
    <col min="2" max="2" width="23.5703125" style="14" customWidth="1"/>
    <col min="3" max="3" width="8.5703125" style="14" customWidth="1"/>
    <col min="4" max="4" width="7.7109375" style="14" customWidth="1"/>
    <col min="5" max="5" width="15.5703125" style="14" customWidth="1"/>
    <col min="6" max="6" width="14" style="14" customWidth="1"/>
    <col min="7" max="16384" width="9.140625" style="14"/>
  </cols>
  <sheetData>
    <row r="1" spans="1:6">
      <c r="A1" s="13" t="s">
        <v>52</v>
      </c>
      <c r="C1" s="13"/>
    </row>
    <row r="2" spans="1:6">
      <c r="B2" s="13"/>
      <c r="C2" s="13"/>
    </row>
    <row r="3" spans="1:6">
      <c r="A3" s="13" t="s">
        <v>53</v>
      </c>
      <c r="B3" s="13"/>
      <c r="C3" s="13"/>
    </row>
    <row r="4" spans="1:6">
      <c r="B4" s="13"/>
      <c r="C4" s="13"/>
    </row>
    <row r="5" spans="1:6">
      <c r="A5" s="13" t="s">
        <v>54</v>
      </c>
      <c r="B5" s="13"/>
      <c r="C5" s="13"/>
    </row>
    <row r="6" spans="1:6">
      <c r="A6" s="13"/>
      <c r="C6" s="14" t="s">
        <v>55</v>
      </c>
      <c r="D6" s="13" t="s">
        <v>56</v>
      </c>
      <c r="E6" s="13"/>
    </row>
    <row r="7" spans="1:6">
      <c r="A7" s="13" t="s">
        <v>57</v>
      </c>
      <c r="E7" s="13"/>
    </row>
    <row r="8" spans="1:6">
      <c r="A8" s="13"/>
      <c r="E8" s="13"/>
    </row>
    <row r="9" spans="1:6" ht="15.75" thickBot="1">
      <c r="A9" s="13" t="s">
        <v>58</v>
      </c>
    </row>
    <row r="10" spans="1:6" ht="32.25" thickBot="1">
      <c r="A10" s="15" t="s">
        <v>38</v>
      </c>
      <c r="B10" s="16" t="s">
        <v>59</v>
      </c>
      <c r="C10" s="16" t="s">
        <v>60</v>
      </c>
      <c r="D10" s="16" t="s">
        <v>61</v>
      </c>
      <c r="E10" s="16" t="s">
        <v>62</v>
      </c>
      <c r="F10" s="17" t="s">
        <v>63</v>
      </c>
    </row>
    <row r="11" spans="1:6" ht="20.25" customHeight="1">
      <c r="A11" s="18">
        <v>1</v>
      </c>
      <c r="B11" s="19" t="s">
        <v>64</v>
      </c>
      <c r="C11" s="20">
        <v>1</v>
      </c>
      <c r="D11" s="20">
        <v>140</v>
      </c>
      <c r="E11" s="21">
        <v>30000</v>
      </c>
      <c r="F11" s="22">
        <v>4200000</v>
      </c>
    </row>
    <row r="12" spans="1:6" ht="20.25" customHeight="1" thickBot="1">
      <c r="A12" s="23">
        <v>2</v>
      </c>
      <c r="B12" s="24" t="s">
        <v>65</v>
      </c>
      <c r="C12" s="25">
        <v>1</v>
      </c>
      <c r="D12" s="25">
        <v>100</v>
      </c>
      <c r="E12" s="26">
        <v>22000</v>
      </c>
      <c r="F12" s="27">
        <v>2200000</v>
      </c>
    </row>
    <row r="13" spans="1:6" ht="20.25" customHeight="1" thickBot="1">
      <c r="A13" s="234" t="s">
        <v>66</v>
      </c>
      <c r="B13" s="235"/>
      <c r="C13" s="235"/>
      <c r="D13" s="235"/>
      <c r="E13" s="236"/>
      <c r="F13" s="28">
        <f>SUM(F11:F12)</f>
        <v>6400000</v>
      </c>
    </row>
    <row r="15" spans="1:6" ht="15.75" thickBot="1">
      <c r="A15" s="13" t="s">
        <v>67</v>
      </c>
    </row>
    <row r="16" spans="1:6" ht="16.5" thickBot="1">
      <c r="A16" s="15" t="s">
        <v>38</v>
      </c>
      <c r="B16" s="16" t="s">
        <v>68</v>
      </c>
      <c r="C16" s="233" t="s">
        <v>39</v>
      </c>
      <c r="D16" s="233"/>
      <c r="E16" s="16" t="s">
        <v>69</v>
      </c>
      <c r="F16" s="17" t="s">
        <v>63</v>
      </c>
    </row>
    <row r="17" spans="1:6" ht="15.75">
      <c r="A17" s="18">
        <f>1</f>
        <v>1</v>
      </c>
      <c r="B17" s="29" t="s">
        <v>70</v>
      </c>
      <c r="C17" s="232" t="s">
        <v>71</v>
      </c>
      <c r="D17" s="232"/>
      <c r="E17" s="21">
        <v>100000</v>
      </c>
      <c r="F17" s="22">
        <v>5000000</v>
      </c>
    </row>
    <row r="18" spans="1:6" ht="15.75">
      <c r="A18" s="30">
        <f>A17+1</f>
        <v>2</v>
      </c>
      <c r="B18" s="31" t="s">
        <v>72</v>
      </c>
      <c r="C18" s="227" t="s">
        <v>73</v>
      </c>
      <c r="D18" s="227"/>
      <c r="E18" s="32">
        <v>25000</v>
      </c>
      <c r="F18" s="33">
        <v>100000</v>
      </c>
    </row>
    <row r="19" spans="1:6" ht="15.75">
      <c r="A19" s="30">
        <f t="shared" ref="A19:A37" si="0">A18+1</f>
        <v>3</v>
      </c>
      <c r="B19" s="31" t="s">
        <v>74</v>
      </c>
      <c r="C19" s="227" t="s">
        <v>75</v>
      </c>
      <c r="D19" s="227"/>
      <c r="E19" s="32">
        <v>50000</v>
      </c>
      <c r="F19" s="33">
        <v>100000</v>
      </c>
    </row>
    <row r="20" spans="1:6" ht="15.75">
      <c r="A20" s="30">
        <f t="shared" si="0"/>
        <v>4</v>
      </c>
      <c r="B20" s="31" t="s">
        <v>76</v>
      </c>
      <c r="C20" s="227" t="s">
        <v>77</v>
      </c>
      <c r="D20" s="227"/>
      <c r="E20" s="32">
        <v>150000</v>
      </c>
      <c r="F20" s="33">
        <v>300000</v>
      </c>
    </row>
    <row r="21" spans="1:6" ht="15.75">
      <c r="A21" s="30">
        <f t="shared" si="0"/>
        <v>5</v>
      </c>
      <c r="B21" s="31" t="s">
        <v>78</v>
      </c>
      <c r="C21" s="227" t="s">
        <v>79</v>
      </c>
      <c r="D21" s="227"/>
      <c r="E21" s="32">
        <v>200000</v>
      </c>
      <c r="F21" s="33">
        <v>200000</v>
      </c>
    </row>
    <row r="22" spans="1:6" ht="15.75">
      <c r="A22" s="30">
        <f t="shared" si="0"/>
        <v>6</v>
      </c>
      <c r="B22" s="31" t="s">
        <v>80</v>
      </c>
      <c r="C22" s="227" t="s">
        <v>81</v>
      </c>
      <c r="D22" s="227"/>
      <c r="E22" s="32">
        <v>50000</v>
      </c>
      <c r="F22" s="33">
        <v>250000</v>
      </c>
    </row>
    <row r="23" spans="1:6" ht="15.75">
      <c r="A23" s="30">
        <f t="shared" si="0"/>
        <v>7</v>
      </c>
      <c r="B23" s="31" t="s">
        <v>82</v>
      </c>
      <c r="C23" s="227" t="s">
        <v>83</v>
      </c>
      <c r="D23" s="227"/>
      <c r="E23" s="32">
        <v>750000</v>
      </c>
      <c r="F23" s="33">
        <v>750000</v>
      </c>
    </row>
    <row r="24" spans="1:6" ht="15.75">
      <c r="A24" s="30">
        <f t="shared" si="0"/>
        <v>8</v>
      </c>
      <c r="B24" s="31" t="s">
        <v>84</v>
      </c>
      <c r="C24" s="227" t="s">
        <v>83</v>
      </c>
      <c r="D24" s="227"/>
      <c r="E24" s="32">
        <v>750000</v>
      </c>
      <c r="F24" s="33">
        <v>750000</v>
      </c>
    </row>
    <row r="25" spans="1:6" ht="15.75">
      <c r="A25" s="30">
        <f t="shared" si="0"/>
        <v>9</v>
      </c>
      <c r="B25" s="31" t="s">
        <v>85</v>
      </c>
      <c r="C25" s="227" t="s">
        <v>83</v>
      </c>
      <c r="D25" s="227"/>
      <c r="E25" s="32">
        <v>750000</v>
      </c>
      <c r="F25" s="33">
        <v>750000</v>
      </c>
    </row>
    <row r="26" spans="1:6" ht="15.75">
      <c r="A26" s="30">
        <f t="shared" si="0"/>
        <v>10</v>
      </c>
      <c r="B26" s="31" t="s">
        <v>86</v>
      </c>
      <c r="C26" s="227" t="s">
        <v>87</v>
      </c>
      <c r="D26" s="227"/>
      <c r="E26" s="32">
        <v>50000</v>
      </c>
      <c r="F26" s="33">
        <v>100000</v>
      </c>
    </row>
    <row r="27" spans="1:6" ht="15.75">
      <c r="A27" s="30">
        <f t="shared" si="0"/>
        <v>11</v>
      </c>
      <c r="B27" s="31" t="s">
        <v>88</v>
      </c>
      <c r="C27" s="227" t="s">
        <v>83</v>
      </c>
      <c r="D27" s="227"/>
      <c r="E27" s="32">
        <v>750000</v>
      </c>
      <c r="F27" s="33">
        <v>750000</v>
      </c>
    </row>
    <row r="28" spans="1:6" ht="15.75">
      <c r="A28" s="30">
        <f t="shared" si="0"/>
        <v>12</v>
      </c>
      <c r="B28" s="31" t="s">
        <v>89</v>
      </c>
      <c r="C28" s="227" t="s">
        <v>90</v>
      </c>
      <c r="D28" s="227"/>
      <c r="E28" s="32">
        <v>200000</v>
      </c>
      <c r="F28" s="33">
        <v>200000</v>
      </c>
    </row>
    <row r="29" spans="1:6" ht="15.75">
      <c r="A29" s="30">
        <f t="shared" si="0"/>
        <v>13</v>
      </c>
      <c r="B29" s="31" t="s">
        <v>91</v>
      </c>
      <c r="C29" s="227" t="s">
        <v>92</v>
      </c>
      <c r="D29" s="227"/>
      <c r="E29" s="32">
        <v>200000</v>
      </c>
      <c r="F29" s="33">
        <v>200000</v>
      </c>
    </row>
    <row r="30" spans="1:6" ht="15.75">
      <c r="A30" s="30">
        <f t="shared" si="0"/>
        <v>14</v>
      </c>
      <c r="B30" s="31" t="s">
        <v>93</v>
      </c>
      <c r="C30" s="227" t="s">
        <v>92</v>
      </c>
      <c r="D30" s="227"/>
      <c r="E30" s="32">
        <v>500000</v>
      </c>
      <c r="F30" s="33">
        <v>500000</v>
      </c>
    </row>
    <row r="31" spans="1:6" ht="15.75">
      <c r="A31" s="30">
        <f t="shared" si="0"/>
        <v>15</v>
      </c>
      <c r="B31" s="31" t="s">
        <v>94</v>
      </c>
      <c r="C31" s="227" t="s">
        <v>95</v>
      </c>
      <c r="D31" s="227"/>
      <c r="E31" s="32">
        <v>15000</v>
      </c>
      <c r="F31" s="33">
        <v>300000</v>
      </c>
    </row>
    <row r="32" spans="1:6" ht="15.75">
      <c r="A32" s="30">
        <f t="shared" si="0"/>
        <v>16</v>
      </c>
      <c r="B32" s="31" t="s">
        <v>96</v>
      </c>
      <c r="C32" s="227" t="s">
        <v>97</v>
      </c>
      <c r="D32" s="227"/>
      <c r="E32" s="32">
        <v>2700000</v>
      </c>
      <c r="F32" s="33">
        <v>2700000</v>
      </c>
    </row>
    <row r="33" spans="1:6" ht="15.75">
      <c r="A33" s="30">
        <f t="shared" si="0"/>
        <v>17</v>
      </c>
      <c r="B33" s="31" t="s">
        <v>98</v>
      </c>
      <c r="C33" s="227" t="s">
        <v>97</v>
      </c>
      <c r="D33" s="227"/>
      <c r="E33" s="32">
        <v>100000</v>
      </c>
      <c r="F33" s="33">
        <v>100000</v>
      </c>
    </row>
    <row r="34" spans="1:6" ht="15.75">
      <c r="A34" s="30">
        <f t="shared" si="0"/>
        <v>18</v>
      </c>
      <c r="B34" s="31" t="s">
        <v>99</v>
      </c>
      <c r="C34" s="227" t="s">
        <v>100</v>
      </c>
      <c r="D34" s="227"/>
      <c r="E34" s="32">
        <v>100000</v>
      </c>
      <c r="F34" s="33">
        <v>400000</v>
      </c>
    </row>
    <row r="35" spans="1:6" ht="15.75">
      <c r="A35" s="30">
        <f t="shared" si="0"/>
        <v>19</v>
      </c>
      <c r="B35" s="31" t="s">
        <v>101</v>
      </c>
      <c r="C35" s="227" t="s">
        <v>73</v>
      </c>
      <c r="D35" s="227"/>
      <c r="E35" s="32">
        <v>50000</v>
      </c>
      <c r="F35" s="33">
        <v>100000</v>
      </c>
    </row>
    <row r="36" spans="1:6" ht="15.75">
      <c r="A36" s="30">
        <f t="shared" si="0"/>
        <v>20</v>
      </c>
      <c r="B36" s="31" t="s">
        <v>102</v>
      </c>
      <c r="C36" s="227" t="s">
        <v>103</v>
      </c>
      <c r="D36" s="227"/>
      <c r="E36" s="32">
        <v>70000</v>
      </c>
      <c r="F36" s="33">
        <v>3500000</v>
      </c>
    </row>
    <row r="37" spans="1:6" ht="16.5" thickBot="1">
      <c r="A37" s="23">
        <f t="shared" si="0"/>
        <v>21</v>
      </c>
      <c r="B37" s="34" t="s">
        <v>102</v>
      </c>
      <c r="C37" s="228" t="s">
        <v>104</v>
      </c>
      <c r="D37" s="228"/>
      <c r="E37" s="26">
        <v>30000</v>
      </c>
      <c r="F37" s="27">
        <v>840000</v>
      </c>
    </row>
    <row r="38" spans="1:6" ht="16.5" thickBot="1">
      <c r="A38" s="234" t="s">
        <v>105</v>
      </c>
      <c r="B38" s="235"/>
      <c r="C38" s="235"/>
      <c r="D38" s="235"/>
      <c r="E38" s="236"/>
      <c r="F38" s="28">
        <f>SUM(F17:F37)</f>
        <v>17890000</v>
      </c>
    </row>
    <row r="40" spans="1:6" ht="15.75" thickBot="1">
      <c r="A40" s="13" t="s">
        <v>106</v>
      </c>
    </row>
    <row r="41" spans="1:6" ht="21" customHeight="1" thickBot="1">
      <c r="A41" s="15" t="s">
        <v>38</v>
      </c>
      <c r="B41" s="16" t="s">
        <v>68</v>
      </c>
      <c r="C41" s="233" t="s">
        <v>39</v>
      </c>
      <c r="D41" s="233"/>
      <c r="E41" s="16" t="s">
        <v>69</v>
      </c>
      <c r="F41" s="17" t="s">
        <v>63</v>
      </c>
    </row>
    <row r="42" spans="1:6" ht="46.5" customHeight="1">
      <c r="A42" s="18">
        <v>1</v>
      </c>
      <c r="B42" s="29" t="s">
        <v>107</v>
      </c>
      <c r="C42" s="232">
        <v>10</v>
      </c>
      <c r="D42" s="232"/>
      <c r="E42" s="21">
        <v>450000</v>
      </c>
      <c r="F42" s="22">
        <f>C42*E42</f>
        <v>4500000</v>
      </c>
    </row>
    <row r="43" spans="1:6" ht="30" customHeight="1">
      <c r="A43" s="30">
        <v>2</v>
      </c>
      <c r="B43" s="31" t="s">
        <v>108</v>
      </c>
      <c r="C43" s="227">
        <v>2</v>
      </c>
      <c r="D43" s="227"/>
      <c r="E43" s="32">
        <v>530000</v>
      </c>
      <c r="F43" s="33">
        <f>C43*E43</f>
        <v>1060000</v>
      </c>
    </row>
    <row r="44" spans="1:6" ht="21" customHeight="1" thickBot="1">
      <c r="A44" s="23">
        <v>3</v>
      </c>
      <c r="B44" s="34" t="s">
        <v>109</v>
      </c>
      <c r="C44" s="228">
        <v>1</v>
      </c>
      <c r="D44" s="228"/>
      <c r="E44" s="26">
        <v>530000</v>
      </c>
      <c r="F44" s="33">
        <f>C44*E44</f>
        <v>530000</v>
      </c>
    </row>
    <row r="45" spans="1:6" ht="21" customHeight="1" thickBot="1">
      <c r="A45" s="234" t="s">
        <v>105</v>
      </c>
      <c r="B45" s="235"/>
      <c r="C45" s="235"/>
      <c r="D45" s="235"/>
      <c r="E45" s="236"/>
      <c r="F45" s="28">
        <f>SUM(F42:F44)</f>
        <v>6090000</v>
      </c>
    </row>
    <row r="47" spans="1:6" ht="15.75" thickBot="1">
      <c r="A47" s="13" t="s">
        <v>110</v>
      </c>
    </row>
    <row r="48" spans="1:6" ht="29.25" customHeight="1" thickBot="1">
      <c r="A48" s="15" t="s">
        <v>38</v>
      </c>
      <c r="B48" s="16" t="s">
        <v>68</v>
      </c>
      <c r="C48" s="233" t="s">
        <v>39</v>
      </c>
      <c r="D48" s="233"/>
      <c r="E48" s="16" t="s">
        <v>69</v>
      </c>
      <c r="F48" s="17" t="s">
        <v>63</v>
      </c>
    </row>
    <row r="49" spans="1:8" ht="17.25" customHeight="1">
      <c r="A49" s="18">
        <v>1</v>
      </c>
      <c r="B49" s="29" t="s">
        <v>111</v>
      </c>
      <c r="C49" s="232">
        <v>10</v>
      </c>
      <c r="D49" s="232"/>
      <c r="E49" s="21">
        <v>55000</v>
      </c>
      <c r="F49" s="22">
        <f>C49*E49</f>
        <v>550000</v>
      </c>
      <c r="H49" s="35">
        <f>F49/55</f>
        <v>10000</v>
      </c>
    </row>
    <row r="50" spans="1:8" ht="17.25" customHeight="1">
      <c r="A50" s="30">
        <v>2</v>
      </c>
      <c r="B50" s="31" t="s">
        <v>112</v>
      </c>
      <c r="C50" s="227">
        <v>2</v>
      </c>
      <c r="D50" s="227"/>
      <c r="E50" s="32">
        <v>500000</v>
      </c>
      <c r="F50" s="33">
        <v>1000000</v>
      </c>
    </row>
    <row r="51" spans="1:8" ht="17.25" customHeight="1">
      <c r="A51" s="30">
        <v>3</v>
      </c>
      <c r="B51" s="31" t="s">
        <v>113</v>
      </c>
      <c r="C51" s="227">
        <v>1</v>
      </c>
      <c r="D51" s="227"/>
      <c r="E51" s="32">
        <v>1000000</v>
      </c>
      <c r="F51" s="33">
        <v>1000000</v>
      </c>
    </row>
    <row r="52" spans="1:8" ht="17.25" customHeight="1">
      <c r="A52" s="30">
        <v>4</v>
      </c>
      <c r="B52" s="31" t="s">
        <v>114</v>
      </c>
      <c r="C52" s="227">
        <v>4</v>
      </c>
      <c r="D52" s="227"/>
      <c r="E52" s="32">
        <v>45000</v>
      </c>
      <c r="F52" s="33">
        <v>180000</v>
      </c>
      <c r="H52" s="14" t="s">
        <v>115</v>
      </c>
    </row>
    <row r="53" spans="1:8" ht="17.25" customHeight="1">
      <c r="A53" s="30">
        <v>5</v>
      </c>
      <c r="B53" s="31" t="s">
        <v>116</v>
      </c>
      <c r="C53" s="227">
        <v>2</v>
      </c>
      <c r="D53" s="227"/>
      <c r="E53" s="32">
        <v>150000</v>
      </c>
      <c r="F53" s="33">
        <v>300000</v>
      </c>
    </row>
    <row r="54" spans="1:8" ht="17.25" customHeight="1">
      <c r="A54" s="30">
        <v>6</v>
      </c>
      <c r="B54" s="31" t="s">
        <v>117</v>
      </c>
      <c r="C54" s="227">
        <v>8</v>
      </c>
      <c r="D54" s="227"/>
      <c r="E54" s="32">
        <v>40000</v>
      </c>
      <c r="F54" s="33">
        <v>320000</v>
      </c>
    </row>
    <row r="55" spans="1:8" ht="17.25" customHeight="1">
      <c r="A55" s="30">
        <v>7</v>
      </c>
      <c r="B55" s="31" t="s">
        <v>118</v>
      </c>
      <c r="C55" s="227">
        <v>1</v>
      </c>
      <c r="D55" s="227"/>
      <c r="E55" s="32">
        <v>1500000</v>
      </c>
      <c r="F55" s="33">
        <v>1500000</v>
      </c>
    </row>
    <row r="56" spans="1:8" ht="17.25" customHeight="1" thickBot="1">
      <c r="A56" s="23">
        <v>2</v>
      </c>
      <c r="B56" s="34" t="s">
        <v>119</v>
      </c>
      <c r="C56" s="228" t="s">
        <v>120</v>
      </c>
      <c r="D56" s="228"/>
      <c r="E56" s="26">
        <v>200000</v>
      </c>
      <c r="F56" s="27">
        <v>800000</v>
      </c>
    </row>
    <row r="57" spans="1:8" ht="17.25" customHeight="1" thickBot="1">
      <c r="A57" s="229" t="s">
        <v>105</v>
      </c>
      <c r="B57" s="230"/>
      <c r="C57" s="230"/>
      <c r="D57" s="230"/>
      <c r="E57" s="231"/>
      <c r="F57" s="28">
        <f>SUM(F49:F56)</f>
        <v>5650000</v>
      </c>
    </row>
  </sheetData>
  <mergeCells count="39">
    <mergeCell ref="C20:D20"/>
    <mergeCell ref="A13:E13"/>
    <mergeCell ref="C16:D16"/>
    <mergeCell ref="C17:D17"/>
    <mergeCell ref="C18:D18"/>
    <mergeCell ref="C19:D19"/>
    <mergeCell ref="C32:D32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48:D48"/>
    <mergeCell ref="C33:D33"/>
    <mergeCell ref="C34:D34"/>
    <mergeCell ref="C35:D35"/>
    <mergeCell ref="C36:D36"/>
    <mergeCell ref="C37:D37"/>
    <mergeCell ref="A38:E38"/>
    <mergeCell ref="C41:D41"/>
    <mergeCell ref="C42:D42"/>
    <mergeCell ref="C43:D43"/>
    <mergeCell ref="C44:D44"/>
    <mergeCell ref="A45:E45"/>
    <mergeCell ref="C55:D55"/>
    <mergeCell ref="C56:D56"/>
    <mergeCell ref="A57:E57"/>
    <mergeCell ref="C49:D49"/>
    <mergeCell ref="C50:D50"/>
    <mergeCell ref="C51:D51"/>
    <mergeCell ref="C52:D52"/>
    <mergeCell ref="C53:D53"/>
    <mergeCell ref="C54:D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surat pengajuan</vt:lpstr>
      <vt:lpstr>SPBy</vt:lpstr>
      <vt:lpstr>Kwitansi UP</vt:lpstr>
      <vt:lpstr>Kwitansi LS</vt:lpstr>
      <vt:lpstr>SPTJB</vt:lpstr>
      <vt:lpstr>Contoh RAB</vt:lpstr>
      <vt:lpstr>SPTJB!Print_Area</vt:lpstr>
      <vt:lpstr>'surat pengajuan'!Print_Area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X131e</dc:creator>
  <cp:lastModifiedBy>Windows 7</cp:lastModifiedBy>
  <cp:lastPrinted>2014-07-13T14:42:06Z</cp:lastPrinted>
  <dcterms:created xsi:type="dcterms:W3CDTF">2014-05-17T07:55:24Z</dcterms:created>
  <dcterms:modified xsi:type="dcterms:W3CDTF">2014-07-13T16:06:15Z</dcterms:modified>
</cp:coreProperties>
</file>